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kompascentras-my.sharepoint.com/personal/renata_siupiniene_rkpc_lt/Documents/Darbalaukis/RVA ataskaitos/STIP-2025/Tinklapiui/"/>
    </mc:Choice>
  </mc:AlternateContent>
  <xr:revisionPtr revIDLastSave="1" documentId="11_AD4DD444A24BEB0B4C15A45B8CDC57F45ADEDDB2" xr6:coauthVersionLast="47" xr6:coauthVersionMax="47" xr10:uidLastSave="{BBCCB29F-CDE6-4668-9C00-1F082FC43749}"/>
  <bookViews>
    <workbookView xWindow="855" yWindow="435" windowWidth="37245" windowHeight="13725" xr2:uid="{00000000-000D-0000-FFFF-FFFF0000000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4" i="1" l="1"/>
  <c r="L183" i="1"/>
  <c r="L182" i="1"/>
  <c r="L181" i="1"/>
  <c r="L180" i="1"/>
  <c r="L179" i="1"/>
  <c r="L178" i="1"/>
  <c r="L177" i="1"/>
  <c r="L176" i="1"/>
  <c r="L175" i="1"/>
  <c r="L174" i="1"/>
  <c r="L173" i="1"/>
  <c r="L172" i="1"/>
  <c r="L171" i="1"/>
  <c r="L170" i="1"/>
  <c r="L169" i="1"/>
  <c r="J168" i="1"/>
  <c r="H168" i="1"/>
  <c r="F168" i="1"/>
  <c r="D168" i="1"/>
  <c r="L167" i="1"/>
  <c r="L166" i="1"/>
  <c r="J165" i="1"/>
  <c r="H165" i="1"/>
  <c r="F165" i="1"/>
  <c r="D165" i="1"/>
  <c r="L165" i="1" s="1"/>
  <c r="L164" i="1"/>
  <c r="L163" i="1"/>
  <c r="L162" i="1"/>
  <c r="L161" i="1"/>
  <c r="L160" i="1"/>
  <c r="L159" i="1"/>
  <c r="L158" i="1"/>
  <c r="L157" i="1"/>
  <c r="L156" i="1"/>
  <c r="L155" i="1"/>
  <c r="J154" i="1"/>
  <c r="H154" i="1"/>
  <c r="F154" i="1"/>
  <c r="D154" i="1"/>
  <c r="L153" i="1"/>
  <c r="L152" i="1"/>
  <c r="L151" i="1"/>
  <c r="L150" i="1"/>
  <c r="L149" i="1"/>
  <c r="L148" i="1"/>
  <c r="L147" i="1"/>
  <c r="L146" i="1"/>
  <c r="L145" i="1"/>
  <c r="L144" i="1"/>
  <c r="L143" i="1"/>
  <c r="L142" i="1"/>
  <c r="L141" i="1"/>
  <c r="J141" i="1"/>
  <c r="H141" i="1"/>
  <c r="F141" i="1"/>
  <c r="D141" i="1"/>
  <c r="L140" i="1"/>
  <c r="L139" i="1"/>
  <c r="L138" i="1"/>
  <c r="L137" i="1"/>
  <c r="L136" i="1"/>
  <c r="J135" i="1"/>
  <c r="H135" i="1"/>
  <c r="F135" i="1"/>
  <c r="D135" i="1"/>
  <c r="L135" i="1" s="1"/>
  <c r="L134" i="1"/>
  <c r="L133" i="1"/>
  <c r="L132" i="1"/>
  <c r="L131" i="1"/>
  <c r="L130" i="1"/>
  <c r="L129" i="1"/>
  <c r="L128" i="1"/>
  <c r="J127" i="1"/>
  <c r="H127" i="1"/>
  <c r="F127" i="1"/>
  <c r="D127" i="1"/>
  <c r="L126" i="1"/>
  <c r="L125" i="1"/>
  <c r="L124" i="1"/>
  <c r="L123" i="1"/>
  <c r="L122" i="1"/>
  <c r="L121" i="1"/>
  <c r="L120" i="1"/>
  <c r="L119" i="1"/>
  <c r="L118" i="1"/>
  <c r="L117" i="1"/>
  <c r="L116" i="1"/>
  <c r="L115" i="1"/>
  <c r="J114" i="1"/>
  <c r="H114" i="1"/>
  <c r="F114" i="1"/>
  <c r="L114" i="1" s="1"/>
  <c r="D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J87" i="1"/>
  <c r="H87" i="1"/>
  <c r="F87" i="1"/>
  <c r="D87" i="1"/>
  <c r="L86" i="1"/>
  <c r="L85" i="1"/>
  <c r="L84" i="1"/>
  <c r="L83" i="1"/>
  <c r="L82" i="1"/>
  <c r="L81" i="1"/>
  <c r="L80" i="1"/>
  <c r="L79" i="1"/>
  <c r="L78" i="1"/>
  <c r="L77" i="1"/>
  <c r="L76" i="1"/>
  <c r="L75" i="1"/>
  <c r="L74" i="1"/>
  <c r="L73" i="1"/>
  <c r="L72" i="1"/>
  <c r="L71" i="1"/>
  <c r="L70" i="1"/>
  <c r="L69" i="1"/>
  <c r="L68" i="1"/>
  <c r="L67" i="1"/>
  <c r="L66" i="1"/>
  <c r="L65" i="1"/>
  <c r="L64" i="1"/>
  <c r="L63" i="1"/>
  <c r="L62" i="1"/>
  <c r="L61" i="1"/>
  <c r="L60" i="1"/>
  <c r="J59" i="1"/>
  <c r="H59" i="1"/>
  <c r="F59" i="1"/>
  <c r="D59" i="1"/>
  <c r="L59" i="1" s="1"/>
  <c r="L58" i="1"/>
  <c r="L57" i="1"/>
  <c r="L56" i="1"/>
  <c r="L55" i="1"/>
  <c r="L54" i="1"/>
  <c r="L53" i="1"/>
  <c r="L52" i="1"/>
  <c r="J51" i="1"/>
  <c r="H51" i="1"/>
  <c r="F51" i="1"/>
  <c r="D51" i="1"/>
  <c r="L51" i="1" s="1"/>
  <c r="L50" i="1"/>
  <c r="L49" i="1"/>
  <c r="L48" i="1"/>
  <c r="J47" i="1"/>
  <c r="H47" i="1"/>
  <c r="F47" i="1"/>
  <c r="D47" i="1"/>
  <c r="L47" i="1" s="1"/>
  <c r="L46" i="1"/>
  <c r="L45" i="1"/>
  <c r="L44" i="1"/>
  <c r="J43" i="1"/>
  <c r="H43" i="1"/>
  <c r="F43" i="1"/>
  <c r="D43" i="1"/>
  <c r="L43" i="1" s="1"/>
  <c r="L42" i="1"/>
  <c r="L41" i="1"/>
  <c r="J40" i="1"/>
  <c r="H40" i="1"/>
  <c r="H185" i="1" s="1"/>
  <c r="F40" i="1"/>
  <c r="D40" i="1"/>
  <c r="L40" i="1" s="1"/>
  <c r="L39" i="1"/>
  <c r="L38" i="1"/>
  <c r="L37" i="1"/>
  <c r="L36" i="1"/>
  <c r="L35" i="1"/>
  <c r="L34" i="1"/>
  <c r="L33" i="1"/>
  <c r="L32" i="1"/>
  <c r="L31" i="1"/>
  <c r="L30" i="1"/>
  <c r="L29" i="1"/>
  <c r="L28" i="1"/>
  <c r="L27" i="1"/>
  <c r="L26" i="1"/>
  <c r="L25" i="1"/>
  <c r="L24" i="1"/>
  <c r="L23" i="1"/>
  <c r="L22" i="1"/>
  <c r="L21" i="1"/>
  <c r="J20" i="1"/>
  <c r="F20" i="1"/>
  <c r="L20" i="1" s="1"/>
  <c r="D20" i="1"/>
  <c r="L19" i="1"/>
  <c r="L18" i="1"/>
  <c r="L17" i="1"/>
  <c r="L16" i="1"/>
  <c r="L15" i="1"/>
  <c r="L14" i="1"/>
  <c r="J13" i="1"/>
  <c r="F13" i="1"/>
  <c r="D13" i="1"/>
  <c r="D185" i="1" s="1"/>
  <c r="F185" i="1" l="1"/>
  <c r="J185" i="1"/>
  <c r="L13" i="1"/>
  <c r="L127" i="1"/>
  <c r="L154" i="1"/>
  <c r="L168" i="1"/>
  <c r="M127" i="1" l="1"/>
  <c r="M13" i="1"/>
  <c r="M154" i="1"/>
  <c r="K185" i="1"/>
  <c r="G185" i="1"/>
  <c r="M168" i="1"/>
  <c r="L185" i="1"/>
  <c r="M185" i="1" l="1"/>
  <c r="K182" i="1"/>
  <c r="G181" i="1"/>
  <c r="K178" i="1"/>
  <c r="G177" i="1"/>
  <c r="K174" i="1"/>
  <c r="G173" i="1"/>
  <c r="K170" i="1"/>
  <c r="G169" i="1"/>
  <c r="G167" i="1"/>
  <c r="K162" i="1"/>
  <c r="G161" i="1"/>
  <c r="K158" i="1"/>
  <c r="G157" i="1"/>
  <c r="K152" i="1"/>
  <c r="G151" i="1"/>
  <c r="K148" i="1"/>
  <c r="G147" i="1"/>
  <c r="K144" i="1"/>
  <c r="G143" i="1"/>
  <c r="K138" i="1"/>
  <c r="G137" i="1"/>
  <c r="K132" i="1"/>
  <c r="G131" i="1"/>
  <c r="K128" i="1"/>
  <c r="K126" i="1"/>
  <c r="G125" i="1"/>
  <c r="K122" i="1"/>
  <c r="G121" i="1"/>
  <c r="K118" i="1"/>
  <c r="G117" i="1"/>
  <c r="K112" i="1"/>
  <c r="G111" i="1"/>
  <c r="K108" i="1"/>
  <c r="G107" i="1"/>
  <c r="K104" i="1"/>
  <c r="G103" i="1"/>
  <c r="K100" i="1"/>
  <c r="G99" i="1"/>
  <c r="K96" i="1"/>
  <c r="G95" i="1"/>
  <c r="K92" i="1"/>
  <c r="G91" i="1"/>
  <c r="K88" i="1"/>
  <c r="K86" i="1"/>
  <c r="G85" i="1"/>
  <c r="K82" i="1"/>
  <c r="G81" i="1"/>
  <c r="K183" i="1"/>
  <c r="G182" i="1"/>
  <c r="K179" i="1"/>
  <c r="G178" i="1"/>
  <c r="K175" i="1"/>
  <c r="G174" i="1"/>
  <c r="K171" i="1"/>
  <c r="G170" i="1"/>
  <c r="K163" i="1"/>
  <c r="G162" i="1"/>
  <c r="K159" i="1"/>
  <c r="G158" i="1"/>
  <c r="K155" i="1"/>
  <c r="K153" i="1"/>
  <c r="G152" i="1"/>
  <c r="K149" i="1"/>
  <c r="G148" i="1"/>
  <c r="K145" i="1"/>
  <c r="G184" i="1"/>
  <c r="K181" i="1"/>
  <c r="G180" i="1"/>
  <c r="K177" i="1"/>
  <c r="G176" i="1"/>
  <c r="K173" i="1"/>
  <c r="G172" i="1"/>
  <c r="K169" i="1"/>
  <c r="K167" i="1"/>
  <c r="G166" i="1"/>
  <c r="G164" i="1"/>
  <c r="K161" i="1"/>
  <c r="G160" i="1"/>
  <c r="K157" i="1"/>
  <c r="G156" i="1"/>
  <c r="K151" i="1"/>
  <c r="G150" i="1"/>
  <c r="K147" i="1"/>
  <c r="G146" i="1"/>
  <c r="K143" i="1"/>
  <c r="G142" i="1"/>
  <c r="G140" i="1"/>
  <c r="K137" i="1"/>
  <c r="G136" i="1"/>
  <c r="G134" i="1"/>
  <c r="K131" i="1"/>
  <c r="G130" i="1"/>
  <c r="K125" i="1"/>
  <c r="G124" i="1"/>
  <c r="K121" i="1"/>
  <c r="G120" i="1"/>
  <c r="K117" i="1"/>
  <c r="G116" i="1"/>
  <c r="K111" i="1"/>
  <c r="G110" i="1"/>
  <c r="K107" i="1"/>
  <c r="G106" i="1"/>
  <c r="K103" i="1"/>
  <c r="G102" i="1"/>
  <c r="K99" i="1"/>
  <c r="G98" i="1"/>
  <c r="K95" i="1"/>
  <c r="G94" i="1"/>
  <c r="K91" i="1"/>
  <c r="G90" i="1"/>
  <c r="K85" i="1"/>
  <c r="G84" i="1"/>
  <c r="K81" i="1"/>
  <c r="G80" i="1"/>
  <c r="I179" i="1"/>
  <c r="I177" i="1"/>
  <c r="G175" i="1"/>
  <c r="E173" i="1"/>
  <c r="E171" i="1"/>
  <c r="I167" i="1"/>
  <c r="I159" i="1"/>
  <c r="I157" i="1"/>
  <c r="G155" i="1"/>
  <c r="I149" i="1"/>
  <c r="I147" i="1"/>
  <c r="G145" i="1"/>
  <c r="I143" i="1"/>
  <c r="K140" i="1"/>
  <c r="E134" i="1"/>
  <c r="G132" i="1"/>
  <c r="K130" i="1"/>
  <c r="E124" i="1"/>
  <c r="G122" i="1"/>
  <c r="K120" i="1"/>
  <c r="G115" i="1"/>
  <c r="G112" i="1"/>
  <c r="K110" i="1"/>
  <c r="G105" i="1"/>
  <c r="I103" i="1"/>
  <c r="K101" i="1"/>
  <c r="E98" i="1"/>
  <c r="G96" i="1"/>
  <c r="K94" i="1"/>
  <c r="G89" i="1"/>
  <c r="G86" i="1"/>
  <c r="K84" i="1"/>
  <c r="G79" i="1"/>
  <c r="I76" i="1"/>
  <c r="E75" i="1"/>
  <c r="I72" i="1"/>
  <c r="E71" i="1"/>
  <c r="I68" i="1"/>
  <c r="E67" i="1"/>
  <c r="I64" i="1"/>
  <c r="E63" i="1"/>
  <c r="I60" i="1"/>
  <c r="I58" i="1"/>
  <c r="E57" i="1"/>
  <c r="I54" i="1"/>
  <c r="E53" i="1"/>
  <c r="I48" i="1"/>
  <c r="I46" i="1"/>
  <c r="E45" i="1"/>
  <c r="E38" i="1"/>
  <c r="K36" i="1"/>
  <c r="G33" i="1"/>
  <c r="E30" i="1"/>
  <c r="K28" i="1"/>
  <c r="G25" i="1"/>
  <c r="E22" i="1"/>
  <c r="K19" i="1"/>
  <c r="G16" i="1"/>
  <c r="G72" i="1"/>
  <c r="G60" i="1"/>
  <c r="M56" i="1"/>
  <c r="G54" i="1"/>
  <c r="K51" i="1"/>
  <c r="I183" i="1"/>
  <c r="I181" i="1"/>
  <c r="G179" i="1"/>
  <c r="E177" i="1"/>
  <c r="E175" i="1"/>
  <c r="K168" i="1"/>
  <c r="E167" i="1"/>
  <c r="I163" i="1"/>
  <c r="I161" i="1"/>
  <c r="G159" i="1"/>
  <c r="E157" i="1"/>
  <c r="E155" i="1"/>
  <c r="I153" i="1"/>
  <c r="I151" i="1"/>
  <c r="G149" i="1"/>
  <c r="E147" i="1"/>
  <c r="E145" i="1"/>
  <c r="E143" i="1"/>
  <c r="I140" i="1"/>
  <c r="I138" i="1"/>
  <c r="E132" i="1"/>
  <c r="I130" i="1"/>
  <c r="I128" i="1"/>
  <c r="E122" i="1"/>
  <c r="I120" i="1"/>
  <c r="I118" i="1"/>
  <c r="E115" i="1"/>
  <c r="E112" i="1"/>
  <c r="I110" i="1"/>
  <c r="I108" i="1"/>
  <c r="E105" i="1"/>
  <c r="E103" i="1"/>
  <c r="I101" i="1"/>
  <c r="E96" i="1"/>
  <c r="I94" i="1"/>
  <c r="I92" i="1"/>
  <c r="E89" i="1"/>
  <c r="E86" i="1"/>
  <c r="I84" i="1"/>
  <c r="I82" i="1"/>
  <c r="E79" i="1"/>
  <c r="K77" i="1"/>
  <c r="G76" i="1"/>
  <c r="M74" i="1"/>
  <c r="K73" i="1"/>
  <c r="M70" i="1"/>
  <c r="K69" i="1"/>
  <c r="G68" i="1"/>
  <c r="M66" i="1"/>
  <c r="K65" i="1"/>
  <c r="G64" i="1"/>
  <c r="M62" i="1"/>
  <c r="K61" i="1"/>
  <c r="G59" i="1"/>
  <c r="G58" i="1"/>
  <c r="K55" i="1"/>
  <c r="M52" i="1"/>
  <c r="M50" i="1"/>
  <c r="G183" i="1"/>
  <c r="E181" i="1"/>
  <c r="E179" i="1"/>
  <c r="K172" i="1"/>
  <c r="I170" i="1"/>
  <c r="G163" i="1"/>
  <c r="E161" i="1"/>
  <c r="E159" i="1"/>
  <c r="G153" i="1"/>
  <c r="E151" i="1"/>
  <c r="E149" i="1"/>
  <c r="E140" i="1"/>
  <c r="G138" i="1"/>
  <c r="K136" i="1"/>
  <c r="K133" i="1"/>
  <c r="E130" i="1"/>
  <c r="G128" i="1"/>
  <c r="I125" i="1"/>
  <c r="K123" i="1"/>
  <c r="E120" i="1"/>
  <c r="G118" i="1"/>
  <c r="K116" i="1"/>
  <c r="K113" i="1"/>
  <c r="E110" i="1"/>
  <c r="G108" i="1"/>
  <c r="K106" i="1"/>
  <c r="G101" i="1"/>
  <c r="I99" i="1"/>
  <c r="K97" i="1"/>
  <c r="E94" i="1"/>
  <c r="G92" i="1"/>
  <c r="K90" i="1"/>
  <c r="E84" i="1"/>
  <c r="G82" i="1"/>
  <c r="K80" i="1"/>
  <c r="I77" i="1"/>
  <c r="E76" i="1"/>
  <c r="I73" i="1"/>
  <c r="E72" i="1"/>
  <c r="I69" i="1"/>
  <c r="E68" i="1"/>
  <c r="I65" i="1"/>
  <c r="E64" i="1"/>
  <c r="I61" i="1"/>
  <c r="E60" i="1"/>
  <c r="E58" i="1"/>
  <c r="I55" i="1"/>
  <c r="E54" i="1"/>
  <c r="I49" i="1"/>
  <c r="E48" i="1"/>
  <c r="E46" i="1"/>
  <c r="I41" i="1"/>
  <c r="G39" i="1"/>
  <c r="E36" i="1"/>
  <c r="K34" i="1"/>
  <c r="G31" i="1"/>
  <c r="E28" i="1"/>
  <c r="K26" i="1"/>
  <c r="G23" i="1"/>
  <c r="E183" i="1"/>
  <c r="K176" i="1"/>
  <c r="I174" i="1"/>
  <c r="I172" i="1"/>
  <c r="E170" i="1"/>
  <c r="K166" i="1"/>
  <c r="E163" i="1"/>
  <c r="K156" i="1"/>
  <c r="E153" i="1"/>
  <c r="K146" i="1"/>
  <c r="I144" i="1"/>
  <c r="E138" i="1"/>
  <c r="I136" i="1"/>
  <c r="I133" i="1"/>
  <c r="E128" i="1"/>
  <c r="E125" i="1"/>
  <c r="I123" i="1"/>
  <c r="E118" i="1"/>
  <c r="I116" i="1"/>
  <c r="I113" i="1"/>
  <c r="E108" i="1"/>
  <c r="I106" i="1"/>
  <c r="I104" i="1"/>
  <c r="E101" i="1"/>
  <c r="E99" i="1"/>
  <c r="I97" i="1"/>
  <c r="E92" i="1"/>
  <c r="I90" i="1"/>
  <c r="I88" i="1"/>
  <c r="E82" i="1"/>
  <c r="I80" i="1"/>
  <c r="K78" i="1"/>
  <c r="G77" i="1"/>
  <c r="M75" i="1"/>
  <c r="K74" i="1"/>
  <c r="G73" i="1"/>
  <c r="M71" i="1"/>
  <c r="K70" i="1"/>
  <c r="G69" i="1"/>
  <c r="M67" i="1"/>
  <c r="K66" i="1"/>
  <c r="G65" i="1"/>
  <c r="M63" i="1"/>
  <c r="K62" i="1"/>
  <c r="G61" i="1"/>
  <c r="E59" i="1"/>
  <c r="K180" i="1"/>
  <c r="I178" i="1"/>
  <c r="I176" i="1"/>
  <c r="E174" i="1"/>
  <c r="E172" i="1"/>
  <c r="M169" i="1"/>
  <c r="I166" i="1"/>
  <c r="K160" i="1"/>
  <c r="I158" i="1"/>
  <c r="I156" i="1"/>
  <c r="K150" i="1"/>
  <c r="I148" i="1"/>
  <c r="I146" i="1"/>
  <c r="G144" i="1"/>
  <c r="K142" i="1"/>
  <c r="K139" i="1"/>
  <c r="M137" i="1"/>
  <c r="E136" i="1"/>
  <c r="M134" i="1"/>
  <c r="G133" i="1"/>
  <c r="I131" i="1"/>
  <c r="K129" i="1"/>
  <c r="M124" i="1"/>
  <c r="G123" i="1"/>
  <c r="I121" i="1"/>
  <c r="K119" i="1"/>
  <c r="M117" i="1"/>
  <c r="E116" i="1"/>
  <c r="G113" i="1"/>
  <c r="I111" i="1"/>
  <c r="K109" i="1"/>
  <c r="E106" i="1"/>
  <c r="G104" i="1"/>
  <c r="K102" i="1"/>
  <c r="G97" i="1"/>
  <c r="I95" i="1"/>
  <c r="K93" i="1"/>
  <c r="E90" i="1"/>
  <c r="G88" i="1"/>
  <c r="I85" i="1"/>
  <c r="K83" i="1"/>
  <c r="E80" i="1"/>
  <c r="I78" i="1"/>
  <c r="E77" i="1"/>
  <c r="I74" i="1"/>
  <c r="E73" i="1"/>
  <c r="I70" i="1"/>
  <c r="E69" i="1"/>
  <c r="I66" i="1"/>
  <c r="E65" i="1"/>
  <c r="I62" i="1"/>
  <c r="E61" i="1"/>
  <c r="I56" i="1"/>
  <c r="E55" i="1"/>
  <c r="I52" i="1"/>
  <c r="I50" i="1"/>
  <c r="E49" i="1"/>
  <c r="I44" i="1"/>
  <c r="I42" i="1"/>
  <c r="E41" i="1"/>
  <c r="M38" i="1"/>
  <c r="G37" i="1"/>
  <c r="K184" i="1"/>
  <c r="I182" i="1"/>
  <c r="I180" i="1"/>
  <c r="E178" i="1"/>
  <c r="E176" i="1"/>
  <c r="M173" i="1"/>
  <c r="E166" i="1"/>
  <c r="K164" i="1"/>
  <c r="I162" i="1"/>
  <c r="I160" i="1"/>
  <c r="E158" i="1"/>
  <c r="E156" i="1"/>
  <c r="G154" i="1"/>
  <c r="I152" i="1"/>
  <c r="I150" i="1"/>
  <c r="E148" i="1"/>
  <c r="E146" i="1"/>
  <c r="E144" i="1"/>
  <c r="I142" i="1"/>
  <c r="I139" i="1"/>
  <c r="E133" i="1"/>
  <c r="E131" i="1"/>
  <c r="I129" i="1"/>
  <c r="I126" i="1"/>
  <c r="E123" i="1"/>
  <c r="E121" i="1"/>
  <c r="I119" i="1"/>
  <c r="E113" i="1"/>
  <c r="E111" i="1"/>
  <c r="I109" i="1"/>
  <c r="E104" i="1"/>
  <c r="I102" i="1"/>
  <c r="I100" i="1"/>
  <c r="E97" i="1"/>
  <c r="E95" i="1"/>
  <c r="I93" i="1"/>
  <c r="E88" i="1"/>
  <c r="E85" i="1"/>
  <c r="I83" i="1"/>
  <c r="G78" i="1"/>
  <c r="M76" i="1"/>
  <c r="K75" i="1"/>
  <c r="G74" i="1"/>
  <c r="M72" i="1"/>
  <c r="K71" i="1"/>
  <c r="G70" i="1"/>
  <c r="M68" i="1"/>
  <c r="K67" i="1"/>
  <c r="G66" i="1"/>
  <c r="M64" i="1"/>
  <c r="K63" i="1"/>
  <c r="G62" i="1"/>
  <c r="M60" i="1"/>
  <c r="K59" i="1"/>
  <c r="M58" i="1"/>
  <c r="K57" i="1"/>
  <c r="G56" i="1"/>
  <c r="M54" i="1"/>
  <c r="K53" i="1"/>
  <c r="G52" i="1"/>
  <c r="G51" i="1"/>
  <c r="G50" i="1"/>
  <c r="M48" i="1"/>
  <c r="K47" i="1"/>
  <c r="M46" i="1"/>
  <c r="K45" i="1"/>
  <c r="G44" i="1"/>
  <c r="G43" i="1"/>
  <c r="G42" i="1"/>
  <c r="E40" i="1"/>
  <c r="E37" i="1"/>
  <c r="K35" i="1"/>
  <c r="M33" i="1"/>
  <c r="G32" i="1"/>
  <c r="E29" i="1"/>
  <c r="I184" i="1"/>
  <c r="E182" i="1"/>
  <c r="E180" i="1"/>
  <c r="I171" i="1"/>
  <c r="I169" i="1"/>
  <c r="I164" i="1"/>
  <c r="E162" i="1"/>
  <c r="E160" i="1"/>
  <c r="E152" i="1"/>
  <c r="E150" i="1"/>
  <c r="E142" i="1"/>
  <c r="G139" i="1"/>
  <c r="I137" i="1"/>
  <c r="K134" i="1"/>
  <c r="G129" i="1"/>
  <c r="G126" i="1"/>
  <c r="K124" i="1"/>
  <c r="G119" i="1"/>
  <c r="I117" i="1"/>
  <c r="K115" i="1"/>
  <c r="G109" i="1"/>
  <c r="I107" i="1"/>
  <c r="K105" i="1"/>
  <c r="E102" i="1"/>
  <c r="G100" i="1"/>
  <c r="K98" i="1"/>
  <c r="G93" i="1"/>
  <c r="I91" i="1"/>
  <c r="K89" i="1"/>
  <c r="G83" i="1"/>
  <c r="I81" i="1"/>
  <c r="K79" i="1"/>
  <c r="E78" i="1"/>
  <c r="I75" i="1"/>
  <c r="E74" i="1"/>
  <c r="I71" i="1"/>
  <c r="E70" i="1"/>
  <c r="I67" i="1"/>
  <c r="E66" i="1"/>
  <c r="I63" i="1"/>
  <c r="E62" i="1"/>
  <c r="I57" i="1"/>
  <c r="E56" i="1"/>
  <c r="I53" i="1"/>
  <c r="E52" i="1"/>
  <c r="E50" i="1"/>
  <c r="I45" i="1"/>
  <c r="E44" i="1"/>
  <c r="E42" i="1"/>
  <c r="K38" i="1"/>
  <c r="G35" i="1"/>
  <c r="E32" i="1"/>
  <c r="K30" i="1"/>
  <c r="G27" i="1"/>
  <c r="E24" i="1"/>
  <c r="K22" i="1"/>
  <c r="G18" i="1"/>
  <c r="E15" i="1"/>
  <c r="E184" i="1"/>
  <c r="M181" i="1"/>
  <c r="I175" i="1"/>
  <c r="I173" i="1"/>
  <c r="G171" i="1"/>
  <c r="E169" i="1"/>
  <c r="E164" i="1"/>
  <c r="M161" i="1"/>
  <c r="I155" i="1"/>
  <c r="M151" i="1"/>
  <c r="I145" i="1"/>
  <c r="E139" i="1"/>
  <c r="E137" i="1"/>
  <c r="I134" i="1"/>
  <c r="I132" i="1"/>
  <c r="E129" i="1"/>
  <c r="E126" i="1"/>
  <c r="I124" i="1"/>
  <c r="I122" i="1"/>
  <c r="E119" i="1"/>
  <c r="E117" i="1"/>
  <c r="I115" i="1"/>
  <c r="I112" i="1"/>
  <c r="E109" i="1"/>
  <c r="E107" i="1"/>
  <c r="I105" i="1"/>
  <c r="I98" i="1"/>
  <c r="M73" i="1"/>
  <c r="K60" i="1"/>
  <c r="M57" i="1"/>
  <c r="M49" i="1"/>
  <c r="K46" i="1"/>
  <c r="M42" i="1"/>
  <c r="K39" i="1"/>
  <c r="G36" i="1"/>
  <c r="K33" i="1"/>
  <c r="M30" i="1"/>
  <c r="G28" i="1"/>
  <c r="M25" i="1"/>
  <c r="K21" i="1"/>
  <c r="E14" i="1"/>
  <c r="E83" i="1"/>
  <c r="M77" i="1"/>
  <c r="K64" i="1"/>
  <c r="K54" i="1"/>
  <c r="I51" i="1"/>
  <c r="I47" i="1"/>
  <c r="G46" i="1"/>
  <c r="K43" i="1"/>
  <c r="I40" i="1"/>
  <c r="E39" i="1"/>
  <c r="M35" i="1"/>
  <c r="E33" i="1"/>
  <c r="K23" i="1"/>
  <c r="G21" i="1"/>
  <c r="K17" i="1"/>
  <c r="E91" i="1"/>
  <c r="K68" i="1"/>
  <c r="I59" i="1"/>
  <c r="G57" i="1"/>
  <c r="M53" i="1"/>
  <c r="K49" i="1"/>
  <c r="M45" i="1"/>
  <c r="K42" i="1"/>
  <c r="G30" i="1"/>
  <c r="K25" i="1"/>
  <c r="E23" i="1"/>
  <c r="E21" i="1"/>
  <c r="G19" i="1"/>
  <c r="G17" i="1"/>
  <c r="K15" i="1"/>
  <c r="I96" i="1"/>
  <c r="K72" i="1"/>
  <c r="G63" i="1"/>
  <c r="G49" i="1"/>
  <c r="G47" i="1"/>
  <c r="I43" i="1"/>
  <c r="M41" i="1"/>
  <c r="G40" i="1"/>
  <c r="G38" i="1"/>
  <c r="E35" i="1"/>
  <c r="K32" i="1"/>
  <c r="M29" i="1"/>
  <c r="K27" i="1"/>
  <c r="E25" i="1"/>
  <c r="E19" i="1"/>
  <c r="E17" i="1"/>
  <c r="G15" i="1"/>
  <c r="E81" i="1"/>
  <c r="K76" i="1"/>
  <c r="G67" i="1"/>
  <c r="K56" i="1"/>
  <c r="G53" i="1"/>
  <c r="E51" i="1"/>
  <c r="G45" i="1"/>
  <c r="M37" i="1"/>
  <c r="M31" i="1"/>
  <c r="E27" i="1"/>
  <c r="M16" i="1"/>
  <c r="M14" i="1"/>
  <c r="E100" i="1"/>
  <c r="I89" i="1"/>
  <c r="I86" i="1"/>
  <c r="G71" i="1"/>
  <c r="M61" i="1"/>
  <c r="M55" i="1"/>
  <c r="K48" i="1"/>
  <c r="E47" i="1"/>
  <c r="M44" i="1"/>
  <c r="K41" i="1"/>
  <c r="G34" i="1"/>
  <c r="K29" i="1"/>
  <c r="K24" i="1"/>
  <c r="G22" i="1"/>
  <c r="G75" i="1"/>
  <c r="M65" i="1"/>
  <c r="K52" i="1"/>
  <c r="G48" i="1"/>
  <c r="E43" i="1"/>
  <c r="G41" i="1"/>
  <c r="M39" i="1"/>
  <c r="K37" i="1"/>
  <c r="E34" i="1"/>
  <c r="K31" i="1"/>
  <c r="G29" i="1"/>
  <c r="G26" i="1"/>
  <c r="G24" i="1"/>
  <c r="K18" i="1"/>
  <c r="K16" i="1"/>
  <c r="K14" i="1"/>
  <c r="E93" i="1"/>
  <c r="M69" i="1"/>
  <c r="K58" i="1"/>
  <c r="M51" i="1"/>
  <c r="K40" i="1"/>
  <c r="M47" i="1"/>
  <c r="K44" i="1"/>
  <c r="E18" i="1"/>
  <c r="G55" i="1"/>
  <c r="E26" i="1"/>
  <c r="E16" i="1"/>
  <c r="E20" i="1"/>
  <c r="I79" i="1"/>
  <c r="K50" i="1"/>
  <c r="E31" i="1"/>
  <c r="M23" i="1"/>
  <c r="G14" i="1"/>
  <c r="M15" i="1"/>
  <c r="M18" i="1"/>
  <c r="M26" i="1"/>
  <c r="G127" i="1"/>
  <c r="I114" i="1"/>
  <c r="M101" i="1"/>
  <c r="G87" i="1"/>
  <c r="I135" i="1"/>
  <c r="M147" i="1"/>
  <c r="M86" i="1"/>
  <c r="M155" i="1"/>
  <c r="E168" i="1"/>
  <c r="M164" i="1"/>
  <c r="M119" i="1"/>
  <c r="M160" i="1"/>
  <c r="G135" i="1"/>
  <c r="M176" i="1"/>
  <c r="M82" i="1"/>
  <c r="M153" i="1"/>
  <c r="I185" i="1"/>
  <c r="M179" i="1"/>
  <c r="M162" i="1"/>
  <c r="M104" i="1"/>
  <c r="M43" i="1"/>
  <c r="M36" i="1"/>
  <c r="M85" i="1"/>
  <c r="M40" i="1"/>
  <c r="M142" i="1"/>
  <c r="M121" i="1"/>
  <c r="M135" i="1"/>
  <c r="M102" i="1"/>
  <c r="I165" i="1"/>
  <c r="I127" i="1"/>
  <c r="M96" i="1"/>
  <c r="M175" i="1"/>
  <c r="M171" i="1"/>
  <c r="G168" i="1"/>
  <c r="M129" i="1"/>
  <c r="E165" i="1"/>
  <c r="M144" i="1"/>
  <c r="I87" i="1"/>
  <c r="K87" i="1"/>
  <c r="M163" i="1"/>
  <c r="M90" i="1"/>
  <c r="I141" i="1"/>
  <c r="E141" i="1"/>
  <c r="M158" i="1"/>
  <c r="M172" i="1"/>
  <c r="M20" i="1"/>
  <c r="M84" i="1"/>
  <c r="M99" i="1"/>
  <c r="M59" i="1"/>
  <c r="G13" i="1"/>
  <c r="M143" i="1"/>
  <c r="M140" i="1"/>
  <c r="M110" i="1"/>
  <c r="M177" i="1"/>
  <c r="M141" i="1"/>
  <c r="M112" i="1"/>
  <c r="M79" i="1"/>
  <c r="M100" i="1"/>
  <c r="M182" i="1"/>
  <c r="E135" i="1"/>
  <c r="I168" i="1"/>
  <c r="M146" i="1"/>
  <c r="M97" i="1"/>
  <c r="M92" i="1"/>
  <c r="M120" i="1"/>
  <c r="M21" i="1"/>
  <c r="M98" i="1"/>
  <c r="M106" i="1"/>
  <c r="M80" i="1"/>
  <c r="M157" i="1"/>
  <c r="M19" i="1"/>
  <c r="M17" i="1"/>
  <c r="M149" i="1"/>
  <c r="G114" i="1"/>
  <c r="M89" i="1"/>
  <c r="M126" i="1"/>
  <c r="M184" i="1"/>
  <c r="M139" i="1"/>
  <c r="M178" i="1"/>
  <c r="M113" i="1"/>
  <c r="M108" i="1"/>
  <c r="M183" i="1"/>
  <c r="M95" i="1"/>
  <c r="M116" i="1"/>
  <c r="M145" i="1"/>
  <c r="K114" i="1"/>
  <c r="M174" i="1"/>
  <c r="M27" i="1"/>
  <c r="M131" i="1"/>
  <c r="E127" i="1"/>
  <c r="M94" i="1"/>
  <c r="K20" i="1"/>
  <c r="K13" i="1"/>
  <c r="M165" i="1"/>
  <c r="M91" i="1"/>
  <c r="M125" i="1"/>
  <c r="E154" i="1"/>
  <c r="M122" i="1"/>
  <c r="M105" i="1"/>
  <c r="G141" i="1"/>
  <c r="M83" i="1"/>
  <c r="M148" i="1"/>
  <c r="M180" i="1"/>
  <c r="M156" i="1"/>
  <c r="M123" i="1"/>
  <c r="E114" i="1"/>
  <c r="G20" i="1"/>
  <c r="M138" i="1"/>
  <c r="M22" i="1"/>
  <c r="M136" i="1"/>
  <c r="M167" i="1"/>
  <c r="M107" i="1"/>
  <c r="M24" i="1"/>
  <c r="M81" i="1"/>
  <c r="M103" i="1"/>
  <c r="M130" i="1"/>
  <c r="M159" i="1"/>
  <c r="K127" i="1"/>
  <c r="M115" i="1"/>
  <c r="M152" i="1"/>
  <c r="M93" i="1"/>
  <c r="M150" i="1"/>
  <c r="M78" i="1"/>
  <c r="G165" i="1"/>
  <c r="M133" i="1"/>
  <c r="M118" i="1"/>
  <c r="E185" i="1"/>
  <c r="M28" i="1"/>
  <c r="K141" i="1"/>
  <c r="E13" i="1"/>
  <c r="M114" i="1"/>
  <c r="M34" i="1"/>
  <c r="E87" i="1"/>
  <c r="M32" i="1"/>
  <c r="M111" i="1"/>
  <c r="K135" i="1"/>
  <c r="K165" i="1"/>
  <c r="M132" i="1"/>
  <c r="I154" i="1"/>
  <c r="M109" i="1"/>
  <c r="K154" i="1"/>
  <c r="M88" i="1"/>
  <c r="M166" i="1"/>
  <c r="M170" i="1"/>
  <c r="M128" i="1"/>
  <c r="M87" i="1"/>
</calcChain>
</file>

<file path=xl/sharedStrings.xml><?xml version="1.0" encoding="utf-8"?>
<sst xmlns="http://schemas.openxmlformats.org/spreadsheetml/2006/main" count="369" uniqueCount="350">
  <si>
    <t>Ūkio subjektas: UAB Komunalinių paslaugų centras</t>
  </si>
  <si>
    <t>Ataskaitinis laikotarpis: 2025-01-01 - 2026-01-01</t>
  </si>
  <si>
    <t>Ūkio subjekto veikloje patirtų sąnaudų grupių ir kategorijų (Didžiosios knygos) ataskaita</t>
  </si>
  <si>
    <t>Šilumos sektoriaus įmonių apskaitos atskyrimo ir sąnaudų paskirstymo reikalavimų aprašo 5 priedas</t>
  </si>
  <si>
    <t>SĄNAUDŲ KATEGORIJA</t>
  </si>
  <si>
    <t>TIESIOGINĖS SĄNAUDOS</t>
  </si>
  <si>
    <t>NETIESIOGINĖS SĄNAUDOS</t>
  </si>
  <si>
    <t>BENDROSIOS SĄNAUDOS</t>
  </si>
  <si>
    <r>
      <t>NEPASKIRSTOMOSIOS SĄNAUDOS</t>
    </r>
    <r>
      <rPr>
        <b/>
        <vertAlign val="superscript"/>
        <sz val="10"/>
        <rFont val="Times New Roman Baltic"/>
        <charset val="186"/>
      </rPr>
      <t>1</t>
    </r>
  </si>
  <si>
    <t>SĄNAUDOS IŠ VISO</t>
  </si>
  <si>
    <t>SĄNAUDŲ GRUPĖS IR POGRUPIAI</t>
  </si>
  <si>
    <t>Eur</t>
  </si>
  <si>
    <t>%</t>
  </si>
  <si>
    <t>I.</t>
  </si>
  <si>
    <t>ŠILUMOS ĮSIGIJIMO SĄNAUDOS</t>
  </si>
  <si>
    <t>I.1.</t>
  </si>
  <si>
    <t>Šilumos įsigijimo sąnaudos</t>
  </si>
  <si>
    <t>I.2.</t>
  </si>
  <si>
    <t>Atliekinės šilumos įsigijimo sąnaudos</t>
  </si>
  <si>
    <t>I.3.</t>
  </si>
  <si>
    <t>Balansavimo aukcionų  sąnaudos</t>
  </si>
  <si>
    <t>I.4.</t>
  </si>
  <si>
    <t>Pajėgumų aukcionų sąnaudos</t>
  </si>
  <si>
    <t>I.5.</t>
  </si>
  <si>
    <t>Balansavimo sąnaudos</t>
  </si>
  <si>
    <t>I.6.</t>
  </si>
  <si>
    <t>Kitos sąnaudos, susijusios su šilumos įsigijimu (nurodyti)</t>
  </si>
  <si>
    <t>II.</t>
  </si>
  <si>
    <t>KURO SĄNAUDOS ENERGIJAI GAMINTI</t>
  </si>
  <si>
    <t>II.1.</t>
  </si>
  <si>
    <t>Gamtinių dujų įsigijimo sąnaudos</t>
  </si>
  <si>
    <t>II.2.</t>
  </si>
  <si>
    <t>Mazuto įsigijimo sąnaudos</t>
  </si>
  <si>
    <t>II.3.</t>
  </si>
  <si>
    <t>Medienos skiedrų (išskyrus skiedras, kurių gamybai kaip žaliava naudojamos miško kirtimo liekanos) įsigijimo sąnaudos</t>
  </si>
  <si>
    <t>II.4.</t>
  </si>
  <si>
    <t>Medienos skiedrų, kurių gamybai kaip žaliava naudojamos miško kirtimo liekanos, įsigijimo sąnaudos</t>
  </si>
  <si>
    <t>II.5.</t>
  </si>
  <si>
    <t>Medienos kilmės biokuro (kuro rūšių, kuriomis neprekiaujama Energijos išteklių biržoje (pvz.: pjuvenos, drožlės, biokuro mišinys ir kt.)) įsigijimo sąnaudos</t>
  </si>
  <si>
    <t>II.6.</t>
  </si>
  <si>
    <t>Malkinės medienos įsigijimo sąnaudos</t>
  </si>
  <si>
    <t>II.7.</t>
  </si>
  <si>
    <t>Medienos briketų įsigijimo sąnaudos</t>
  </si>
  <si>
    <t>II.8.</t>
  </si>
  <si>
    <t>Medžio granulių  įsigijimo sąnaudos</t>
  </si>
  <si>
    <t>II.9.</t>
  </si>
  <si>
    <t>Skalūnų alyvos  įsigijimo sąnaudos</t>
  </si>
  <si>
    <t>II.10.</t>
  </si>
  <si>
    <t>Dyzelino įsigijimo sąnaudos</t>
  </si>
  <si>
    <t>II.11.</t>
  </si>
  <si>
    <t>Suskystintų dujų  įsigijimo sąnaudos</t>
  </si>
  <si>
    <t>II.12.</t>
  </si>
  <si>
    <t xml:space="preserve">Akmens anglies  įsigijimo sąnaudos </t>
  </si>
  <si>
    <t>II.13.</t>
  </si>
  <si>
    <t xml:space="preserve">Biodujų įsigijimo sąnaudos </t>
  </si>
  <si>
    <t>II.14.</t>
  </si>
  <si>
    <t xml:space="preserve">Šiaudių įsigijimo sąnaudos </t>
  </si>
  <si>
    <t>II.15.</t>
  </si>
  <si>
    <t xml:space="preserve">Durpių įsigijimo sąnaudos </t>
  </si>
  <si>
    <t>II.16.</t>
  </si>
  <si>
    <t>Kitos kuro rūšies (nurodyti) įsigijimo sąnaudos</t>
  </si>
  <si>
    <t>II.17.</t>
  </si>
  <si>
    <t>II.18.</t>
  </si>
  <si>
    <t>II.19.</t>
  </si>
  <si>
    <t>Kitos sąnaudos, susijusios su kuro įsigijimu (nurodyti)</t>
  </si>
  <si>
    <t>III.</t>
  </si>
  <si>
    <t>ELEKTROS ENERGIJOS TECHNOLOGINĖMS REIKMĖMS ĮSIGIJIMO SĄNAUDOS</t>
  </si>
  <si>
    <t>III.1.</t>
  </si>
  <si>
    <t>Elektros energijos technologinėms reikmėms įsigijimo sąnaudos</t>
  </si>
  <si>
    <t>III.2.</t>
  </si>
  <si>
    <t>Kitos sąnaudos, susijusios su elektros energijos TR įsigijimu (nurodyti)</t>
  </si>
  <si>
    <t>IV.</t>
  </si>
  <si>
    <t>VANDENS TECHNOLOGINĖMS REIKMĖMS ĮSIGIJIMO IR NUOTEKŲ TVARKYMO SĄNAUDOS</t>
  </si>
  <si>
    <t>IV.1.</t>
  </si>
  <si>
    <t>Vandens technologinėms reikmėms įsigijimo sąnaudos</t>
  </si>
  <si>
    <t>IV.2.</t>
  </si>
  <si>
    <t>Nuotekų tvarkymo sąnaudos</t>
  </si>
  <si>
    <t>IV.3.</t>
  </si>
  <si>
    <t>Kitos sąnaudos, susijusios su vandens TR įsigijimu (nurodyti)</t>
  </si>
  <si>
    <t>V.</t>
  </si>
  <si>
    <t>APYVARTINIŲ TARŠOS LEIDIMŲ ĮSIGIJIMO SĄNAUDOS</t>
  </si>
  <si>
    <t>V.1.</t>
  </si>
  <si>
    <t>Apyvartinių taršos leidimų įsigjimo sąnaudos</t>
  </si>
  <si>
    <t>V.2.</t>
  </si>
  <si>
    <t>Kitos sąnaudos, susijusios su ATL įsigijimu (nurodyti)</t>
  </si>
  <si>
    <t>V.3.</t>
  </si>
  <si>
    <t>VI.</t>
  </si>
  <si>
    <t>KITOS KINTAMOSIOS SĄNAUDOS</t>
  </si>
  <si>
    <t>VI.1.</t>
  </si>
  <si>
    <t>Pelenų tvarkymo (išvežimo, utilizavimo) sąnaudos</t>
  </si>
  <si>
    <t>VI.2.</t>
  </si>
  <si>
    <t>Energijos išteklių biržos operatoriaus teikiamų paslaugų sąnaudos</t>
  </si>
  <si>
    <t>VI.3.</t>
  </si>
  <si>
    <t>Gamtinių dujų biržos operatoriaus teikiamų paslaugų sąnaudos</t>
  </si>
  <si>
    <t>VI.4.</t>
  </si>
  <si>
    <t>Laboratoriniai tyrimai</t>
  </si>
  <si>
    <t>VI.5.</t>
  </si>
  <si>
    <t>Cheminės medžiagos technologijai</t>
  </si>
  <si>
    <t>VI.6.</t>
  </si>
  <si>
    <t>Kitos kintamosios sąnaudos (šalto vandens įsigijimo)</t>
  </si>
  <si>
    <t>VI.7.</t>
  </si>
  <si>
    <t>Kitos kintamosios sąnaudos (nurodyti)</t>
  </si>
  <si>
    <t>VII.</t>
  </si>
  <si>
    <t>NUSIDĖVĖJIMO (AMORTIZACIJOS) SĄNAUDOS</t>
  </si>
  <si>
    <t>VII.1.</t>
  </si>
  <si>
    <t>Plėtros darbų nusidėvėjimo sąnaudos</t>
  </si>
  <si>
    <t>VII.2.</t>
  </si>
  <si>
    <t>Prestižo nusidėvėjimo sąnaudos</t>
  </si>
  <si>
    <t>VII.3.</t>
  </si>
  <si>
    <t>Patentų, licencijų, įsigytų teisių nusidėvėjimo sąnaudos</t>
  </si>
  <si>
    <t>VII.4.</t>
  </si>
  <si>
    <t>Programinės įrangos nusidėvėjimo sąnaudos</t>
  </si>
  <si>
    <t>VII.5.</t>
  </si>
  <si>
    <t>Kito nematerialaus turto (nurodyti) nusidėvėjimo sąnaudos</t>
  </si>
  <si>
    <t>VII.6.</t>
  </si>
  <si>
    <t>Gamybinės paskirties pastatų, statinių (katilinių) nusidėvėjimo sąnaudos</t>
  </si>
  <si>
    <t>VII.7.</t>
  </si>
  <si>
    <t>Gamybinės paskirties pastatų, statinių (konteinerinių katilinių, siurblinių) nusidėvėjimo sąnaudos</t>
  </si>
  <si>
    <t>VII.8.</t>
  </si>
  <si>
    <t>Gamybinės paskirties pastatų, statinių (kitų technologinės paskirties) nusidėvėjimo sąnaudos</t>
  </si>
  <si>
    <t>VII.9.</t>
  </si>
  <si>
    <t>Kitos paskirties pastatų, statinių (kuro (mazuto) rezervuarų) nusidėvėjimo sąnaudos</t>
  </si>
  <si>
    <t>VII.10.</t>
  </si>
  <si>
    <t>Kitos paskirties pastatų, statinių (dūmtraukių mūrinių, gelžbetoninių) nusidėvėjimo sąnaudos</t>
  </si>
  <si>
    <t>VII.11.</t>
  </si>
  <si>
    <t>Kitos paskirties pastatų, statinių (dūmtraukių metalinių) nusidėvėjimo sąnaudos</t>
  </si>
  <si>
    <t>VII.12.</t>
  </si>
  <si>
    <t>Kitos paskirties pastatų, statinių (vamzdynų) nusidėvėjimo sąnaudos</t>
  </si>
  <si>
    <t>VII.13.</t>
  </si>
  <si>
    <t>Administracinės paskirties pastatų, statinių nusidėvėjimo sąnaudos</t>
  </si>
  <si>
    <t>VII.14.</t>
  </si>
  <si>
    <t>Kitos paskirties pastatų nusidėvėjimo sąnaudos</t>
  </si>
  <si>
    <t>VII.15.</t>
  </si>
  <si>
    <t>Kitos įrangos, prietaisų, įrankių, įrenginių (kelių, aikštelių, šaligatvių, tvorų) nusidėvėjimo sąnaudos</t>
  </si>
  <si>
    <t>VII.16.</t>
  </si>
  <si>
    <t>Mašinų ir įrengimų (katilinių įrengimų, stacionariųjų garo katilų) nusidėvėjimo sąnaudos</t>
  </si>
  <si>
    <t>VII.17.</t>
  </si>
  <si>
    <t>Mašinų ir įrengimų (vandens šildymo katilų) nusidėvėjimo sąnaudos</t>
  </si>
  <si>
    <t>VII.18.</t>
  </si>
  <si>
    <t>Mašinų ir įrengimų (siurblių, kitų siurblinės įrengimų) nusidėvėjimo sąnaudos</t>
  </si>
  <si>
    <t>VII.19.</t>
  </si>
  <si>
    <t>Mašinų ir įrengimų (šilumos punktų, mazgų, modulių) nusidėvėjimo sąnaudos</t>
  </si>
  <si>
    <t>VII.20.</t>
  </si>
  <si>
    <t>Kitų mašinų ir įrengimų (nurodyti) nusidėvėjimo sąnaudos</t>
  </si>
  <si>
    <t>VII.21.</t>
  </si>
  <si>
    <t>Kitos įrangos, prietaisų, įrankių, įrenginių nusidėvėjimo sąnaudos</t>
  </si>
  <si>
    <t>VII.22.</t>
  </si>
  <si>
    <t>Kitos įrangos, prietaisų, įrankių, įrenginių (šilumos kiekio apskaitos prietaisų) nusidėvėjimo sąnaudos</t>
  </si>
  <si>
    <t>VII.23.</t>
  </si>
  <si>
    <t>Kitos įrangos, prietaisų, įrankių, įrenginių (kitų šilumos matavimo ir reguliavimo prietaisų) nusidėvėjimo sąnaudos</t>
  </si>
  <si>
    <t>VII.24.</t>
  </si>
  <si>
    <t>Transporto priemonių nusidėvėjimo sąnaudos</t>
  </si>
  <si>
    <t>VII.25.</t>
  </si>
  <si>
    <t>Kito materialaus turto nusidėvėjimo sąnaudos</t>
  </si>
  <si>
    <t>VII.26.</t>
  </si>
  <si>
    <t>Investicinio turto nusidėvėjimo sąnaudos</t>
  </si>
  <si>
    <t>VII.27.</t>
  </si>
  <si>
    <t>Kito ilgalaikio turto nusidėvėjimo sąnaudos</t>
  </si>
  <si>
    <t>VIII.</t>
  </si>
  <si>
    <t>EINAMOJO REMONTO IR APTARNAVIMO SĄNAUDOS</t>
  </si>
  <si>
    <t>VIII.1.</t>
  </si>
  <si>
    <t>Gamybos objektų einamojo remonto, aptarnavimo sąnaudos</t>
  </si>
  <si>
    <t>VIII.2.</t>
  </si>
  <si>
    <t>Tinklų einamojo remonto, aptarnavimo sąnaudos</t>
  </si>
  <si>
    <t>VIII.3.</t>
  </si>
  <si>
    <t>Šilumos punktų einamojo remonto, aptarnavimo sąnaudos</t>
  </si>
  <si>
    <t>VIII.4.</t>
  </si>
  <si>
    <t>IT aptarnavimo sąnaudos</t>
  </si>
  <si>
    <t>VIII.5.</t>
  </si>
  <si>
    <t>Kitų objektų (nurodyti) einamojo remonto, aptarnavimo sąnaudos</t>
  </si>
  <si>
    <t>VIII.6.</t>
  </si>
  <si>
    <t>Medžiagų, žaliavų sąnaudos gamybos objektams</t>
  </si>
  <si>
    <t>VIII.7.</t>
  </si>
  <si>
    <t>Medžiagų, žaliavų sąnaudos tinklams</t>
  </si>
  <si>
    <t>VIII.8.</t>
  </si>
  <si>
    <t>Medžiagų, žaliavų sąnaudos šilumos punktams</t>
  </si>
  <si>
    <t>VIII.9.</t>
  </si>
  <si>
    <t>Medžiagų, žaliavų sąnaudos IT</t>
  </si>
  <si>
    <t>VIII.10.</t>
  </si>
  <si>
    <t>Medžiagų, žaliavų sąnaudos kitiems objektams (nurodyti)</t>
  </si>
  <si>
    <t>VIII.11.</t>
  </si>
  <si>
    <t>Atsiskaitomųjų šilumos apskaitos prietaisų eksploatacijos sąnaudos</t>
  </si>
  <si>
    <t>VIII.12.</t>
  </si>
  <si>
    <t>Nuotolinės duomenų nuskaitymo ir perdavimo sistemos priežiūros sąnaudos</t>
  </si>
  <si>
    <t>VIII.13.</t>
  </si>
  <si>
    <t>Patalpų (ne administracinių) remonto, aptarnavimo sąnaudos</t>
  </si>
  <si>
    <t>VIII.14.</t>
  </si>
  <si>
    <t>Rezervinio kuro saugojimo, atnaujinimo ir įsigijimo sąnaudos</t>
  </si>
  <si>
    <t>VIII.15.</t>
  </si>
  <si>
    <t>Mažaverčio inventoriaus sąnaudos</t>
  </si>
  <si>
    <t>VIII.16.</t>
  </si>
  <si>
    <t>Turto nuomos (ne šilumos ūkio nuomos, koncesijos sutarties objektų) sąnaudos</t>
  </si>
  <si>
    <t>VIII.17.</t>
  </si>
  <si>
    <t>Komunalinių paslaugų (elektros energija, vanduo, nuotekos, atliekos, t.t.) sąnaudos (ne administracinių patalpų)</t>
  </si>
  <si>
    <t>VIII.18.</t>
  </si>
  <si>
    <t>Transporto priemonių eksploatacinės sąnaudos</t>
  </si>
  <si>
    <t>VIII.19.</t>
  </si>
  <si>
    <t>Transporto priemonių kuro sąnaudos</t>
  </si>
  <si>
    <t>VIII.20.</t>
  </si>
  <si>
    <t>Muitinės ir ekspedijavimo paslaugų sąnaudos</t>
  </si>
  <si>
    <t>VIII.21.</t>
  </si>
  <si>
    <t>Metrologinės patikros sąnaudos (šilumos ir karšto vandens apskaitos prietaisų)</t>
  </si>
  <si>
    <t>VIII.22.</t>
  </si>
  <si>
    <t>Kitos einamojo remonto ir aptarnavimo sąnaudos (remontai)</t>
  </si>
  <si>
    <t>VIII.23.</t>
  </si>
  <si>
    <t>Kitos einamojo remonto ir aptarnavimo sąnaudos (nurodyti)</t>
  </si>
  <si>
    <t>VIII.24.</t>
  </si>
  <si>
    <t>VIII.25.</t>
  </si>
  <si>
    <t>VIII.26.</t>
  </si>
  <si>
    <t>IX.</t>
  </si>
  <si>
    <t>PERSONALO SĄNAUDOS</t>
  </si>
  <si>
    <t>IX.1.</t>
  </si>
  <si>
    <t>Darbo užmokesčio sąnaudos (be administracijos darbuotojų darbo užmokesčio sąnaudų)</t>
  </si>
  <si>
    <t>IX.2.</t>
  </si>
  <si>
    <t>Darbdavio įmokų Valstybinio socialinio draudimo fondo valdybai sąnaudos</t>
  </si>
  <si>
    <t>IX.3.</t>
  </si>
  <si>
    <t>Papildomo darbuotojų draudimo sąnaudos</t>
  </si>
  <si>
    <t>IX.4.</t>
  </si>
  <si>
    <t>Mokymų, kvalifikacijos kėlimo, studijų sąnaudos</t>
  </si>
  <si>
    <t>IX.5.</t>
  </si>
  <si>
    <t>Išeitinės pašalpos, kompensacijos</t>
  </si>
  <si>
    <t>IX.6.</t>
  </si>
  <si>
    <t>Apsauginiai ir darbo drabužiai</t>
  </si>
  <si>
    <t>IX.7.</t>
  </si>
  <si>
    <t>Kelionės sąnaudos</t>
  </si>
  <si>
    <t>IX.8.</t>
  </si>
  <si>
    <t xml:space="preserve">Administracijos darbuotojų darbo užmokesčio sąnaudos  </t>
  </si>
  <si>
    <t>IX.9.</t>
  </si>
  <si>
    <t>Kitos su personalu susijusios sąnaudos  (atostogų kaupiniai)</t>
  </si>
  <si>
    <t>IX.10.</t>
  </si>
  <si>
    <t>Kitos su personalu susijusios sąnaudos (nurodyti)</t>
  </si>
  <si>
    <t>IX.11.</t>
  </si>
  <si>
    <t>IX.12.</t>
  </si>
  <si>
    <t>X.</t>
  </si>
  <si>
    <t>MOKESČIŲ SĄNAUDOS</t>
  </si>
  <si>
    <t>X.1.</t>
  </si>
  <si>
    <t>Žemės mokesčio sąnaudos</t>
  </si>
  <si>
    <t>X.2.</t>
  </si>
  <si>
    <t>Nekilnojamo turto mokesčio sąnaudos</t>
  </si>
  <si>
    <t>X.3.</t>
  </si>
  <si>
    <t>Aplinkos taršos mokesčio sąnaudos</t>
  </si>
  <si>
    <t>X.4.</t>
  </si>
  <si>
    <t>Valstybinių išteklių mokesčio sąnaudos</t>
  </si>
  <si>
    <t>X.5.</t>
  </si>
  <si>
    <t>Žyminio mokesčio sąnaudos</t>
  </si>
  <si>
    <t>X.6.</t>
  </si>
  <si>
    <t>Energetikos įstatyme numatytų mokesčių sąnaudos</t>
  </si>
  <si>
    <t xml:space="preserve">X.7. </t>
  </si>
  <si>
    <t>Kitų mokesčių valstybei sąnaudos (nurodyti)</t>
  </si>
  <si>
    <t>XI.</t>
  </si>
  <si>
    <t>FINANSINĖS SĄNAUDOS</t>
  </si>
  <si>
    <t>XI.1.</t>
  </si>
  <si>
    <t>Banko paslaugų (komisinių) sąnaudos</t>
  </si>
  <si>
    <t>XI.2.</t>
  </si>
  <si>
    <t>Palūkanų sąnaudos</t>
  </si>
  <si>
    <t>XI.3.</t>
  </si>
  <si>
    <t>Neigiamos mokėtinų ir gautinų sumų perkainojimo įtakos sąnaudos</t>
  </si>
  <si>
    <t>XI.4.</t>
  </si>
  <si>
    <t>Kitos finansinės sąnaudos (nurodyti)</t>
  </si>
  <si>
    <t>XI.5.</t>
  </si>
  <si>
    <t>XII.</t>
  </si>
  <si>
    <t>ADMINISTRACINĖS SĄNAUDOS</t>
  </si>
  <si>
    <t>XII.1.</t>
  </si>
  <si>
    <t>Teisinės paslaugos</t>
  </si>
  <si>
    <t>XII.2.</t>
  </si>
  <si>
    <t>Konsultacinės paslaugos</t>
  </si>
  <si>
    <t>XII.3.</t>
  </si>
  <si>
    <t>Ryšių paslaugos</t>
  </si>
  <si>
    <t>XII.4.</t>
  </si>
  <si>
    <t>Pašto, pasiuntinių paslaugos</t>
  </si>
  <si>
    <t>XII.5.</t>
  </si>
  <si>
    <t>Kanceliarinės sąnaudos</t>
  </si>
  <si>
    <t>XII.6.</t>
  </si>
  <si>
    <t>Org.inventoriaus aptarnavimas, remontas</t>
  </si>
  <si>
    <t>XII.7.</t>
  </si>
  <si>
    <t>Profesinė literatūra, spauda</t>
  </si>
  <si>
    <t>XII.8.</t>
  </si>
  <si>
    <t>Komunalinės paslaugos (elektros energija, vanduo, nuotekos, šiukšlės, t.t.)</t>
  </si>
  <si>
    <t>XII.9.</t>
  </si>
  <si>
    <t>Patalpų priežiūros sąnaudos</t>
  </si>
  <si>
    <t xml:space="preserve">XII.10. </t>
  </si>
  <si>
    <t>Kitos administravimo sąnaudos (medžiagos, žaliavos)</t>
  </si>
  <si>
    <t xml:space="preserve">XII.11. </t>
  </si>
  <si>
    <t>Kitos administravimo sąnaudos (nurodyti)</t>
  </si>
  <si>
    <t xml:space="preserve">XII.12. </t>
  </si>
  <si>
    <t>XIII.</t>
  </si>
  <si>
    <t>RINKODAROS IR PARDAVIMŲ SĄNAUDOS</t>
  </si>
  <si>
    <t>XIII.1.</t>
  </si>
  <si>
    <t>Reklamos paslaugoms (produktams) sąnaudos</t>
  </si>
  <si>
    <t>XIII.2.</t>
  </si>
  <si>
    <t>Privalomo vartotojų informavimo, įskaitant tinklalapio palaikymą, sąnaudos</t>
  </si>
  <si>
    <t>XIII.3.</t>
  </si>
  <si>
    <t>Prekės ženklo, įvaizdžio sąnaudos</t>
  </si>
  <si>
    <t>XIII.4.</t>
  </si>
  <si>
    <t>Rinkos tyrimų sąnaudos</t>
  </si>
  <si>
    <t>XIII.5.</t>
  </si>
  <si>
    <t>Sąskaitų vartotojams parengimo, pateikimo sąnaudos</t>
  </si>
  <si>
    <t>XIII.6.</t>
  </si>
  <si>
    <t>Vartotojų mokėjimų administravimo, surinkimo sąnaudos</t>
  </si>
  <si>
    <t>XIII.7.</t>
  </si>
  <si>
    <t>Reprezentacijos sąnaudos</t>
  </si>
  <si>
    <t>XIII.8.</t>
  </si>
  <si>
    <r>
      <t>Švietimo ir konsultavimo sąnaudos</t>
    </r>
    <r>
      <rPr>
        <vertAlign val="superscript"/>
        <sz val="10"/>
        <rFont val="Times New Roman Baltic"/>
        <charset val="186"/>
      </rPr>
      <t>2</t>
    </r>
  </si>
  <si>
    <t>XIII.9.</t>
  </si>
  <si>
    <t>Kitos rinkodaros, pardavimų sąnaudos (nurodyti)</t>
  </si>
  <si>
    <t>XIII.10.</t>
  </si>
  <si>
    <t>XIV.</t>
  </si>
  <si>
    <t>ŠILUMOS ŪKIO TURTO NUOMOS, KONCESIJOS SĄNAUDOS</t>
  </si>
  <si>
    <t>XIV.1.</t>
  </si>
  <si>
    <t>Šilumos ūkio turto nuomos, koncesijos sąnaudos</t>
  </si>
  <si>
    <t>XIV.2.</t>
  </si>
  <si>
    <t>Kitos sąnaudos, susijusios su šilumos ūkio turto nuoma, koncesija (nurodyti)</t>
  </si>
  <si>
    <t>XV.</t>
  </si>
  <si>
    <t>KITOS PASTOVIOSIOS SĄNAUDOS</t>
  </si>
  <si>
    <t>XV.1.</t>
  </si>
  <si>
    <t>Turto draudimo sąnaudos</t>
  </si>
  <si>
    <t>XV.2.</t>
  </si>
  <si>
    <t>Veiklos rizikos draudimo sąnaudos</t>
  </si>
  <si>
    <t>XV.3.</t>
  </si>
  <si>
    <t>Audito (finansinių ataskaitų) sąnaudos</t>
  </si>
  <si>
    <t>XV.4.</t>
  </si>
  <si>
    <t>Audito (reguliuojamos veiklos ataskaitų) sąnaudos</t>
  </si>
  <si>
    <t>XV.5.</t>
  </si>
  <si>
    <t>Audito (kito) sąnaudos</t>
  </si>
  <si>
    <t>XV.6.</t>
  </si>
  <si>
    <t>Skolų išieškojimo sąnaudos</t>
  </si>
  <si>
    <t>XV.7.</t>
  </si>
  <si>
    <t>Narystės, stojamųjų įmokų sąnaudos</t>
  </si>
  <si>
    <t>XV.8.</t>
  </si>
  <si>
    <t>Likviduoto, nurašyto turto sąnaudos</t>
  </si>
  <si>
    <t>XV.9.</t>
  </si>
  <si>
    <t>Nurašytų atsiskaitomųjų karšto vandens apskaitos prietaisų sąnaudos</t>
  </si>
  <si>
    <t>XV.10.</t>
  </si>
  <si>
    <t>Labdara, parama, švietimas</t>
  </si>
  <si>
    <t>XV.11.</t>
  </si>
  <si>
    <t>Beviltiškos skolos</t>
  </si>
  <si>
    <t>XV.12.</t>
  </si>
  <si>
    <t>Priskaitytos baudos ir delspinigiai</t>
  </si>
  <si>
    <t>XV.13.</t>
  </si>
  <si>
    <t>Tantjemos</t>
  </si>
  <si>
    <t>XV.14.</t>
  </si>
  <si>
    <t>Rezervinės galios užtikrinimo įsigijimo sąnaudos</t>
  </si>
  <si>
    <t>XV.15.</t>
  </si>
  <si>
    <t>Kitos pastoviosios sąnaudos (neleidžiami atskaitymai)</t>
  </si>
  <si>
    <t>XV.16.</t>
  </si>
  <si>
    <t>Kitos pastoviosios sąnaudos (nurodyti)</t>
  </si>
  <si>
    <t>IŠ VISO:</t>
  </si>
  <si>
    <t>Pastabos:</t>
  </si>
  <si>
    <t>1. Sąnaudos, kurias patiria ūkio subjektas ataskaitiniu laikotarpiu, tačiau kurios nebūtinos nei galutinėms paslaugoms (produktams) teikti (reguliuojamų kainų paslaugų (produktų) vertei kurti), nei verslui palaikyti (užtikrinti reguliuojamosios veiklos nepertraukiamumą, saugumą, stabilumą). Šias sąnaudas Ūkio subjektas patiria savo investicijų grąžos sąskaita (pagal Aprašo 41 punktą).</t>
  </si>
  <si>
    <t>2. Nurodomos sąnaudos pagal Lietuvos Respublikos energijos vartojimo efektyvumo didinimo įstatymo nuostatas.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</si>
</sst>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5" formatCode="0.0%"/>
  </numFmts>
  <fonts count="10" x14ac:knownFonts="1">
    <font>
      <sz val="11"/>
      <color theme="1"/>
      <name val="Calibri"/>
      <family val="2"/>
      <scheme val="minor"/>
    </font>
    <font>
      <sz val="11"/>
      <color theme="1"/>
      <name val="Calibri"/>
      <family val="2"/>
      <scheme val="minor"/>
    </font>
    <font>
      <sz val="11"/>
      <color theme="1"/>
      <name val="Calibri"/>
      <charset val="186"/>
      <scheme val="minor"/>
    </font>
    <font>
      <sz val="10"/>
      <name val="Times New Roman Baltic"/>
      <charset val="186"/>
    </font>
    <font>
      <b/>
      <sz val="10"/>
      <name val="Times New Roman Baltic"/>
      <charset val="186"/>
    </font>
    <font>
      <b/>
      <vertAlign val="superscript"/>
      <sz val="10"/>
      <name val="Times New Roman Baltic"/>
      <charset val="186"/>
    </font>
    <font>
      <sz val="10"/>
      <name val="Arial"/>
      <charset val="186"/>
    </font>
    <font>
      <b/>
      <sz val="10"/>
      <name val="Times New Roman"/>
      <family val="1"/>
      <charset val="186"/>
    </font>
    <font>
      <sz val="10"/>
      <name val="Times New Roman"/>
      <family val="1"/>
      <charset val="186"/>
    </font>
    <font>
      <vertAlign val="superscript"/>
      <sz val="10"/>
      <name val="Times New Roman Baltic"/>
      <charset val="186"/>
    </font>
  </fonts>
  <fills count="6">
    <fill>
      <patternFill patternType="none"/>
    </fill>
    <fill>
      <patternFill patternType="gray125"/>
    </fill>
    <fill>
      <patternFill patternType="solid">
        <fgColor indexed="9"/>
        <bgColor indexed="64"/>
      </patternFill>
    </fill>
    <fill>
      <patternFill patternType="solid">
        <fgColor rgb="FFD9D9D9"/>
        <bgColor indexed="64"/>
      </patternFill>
    </fill>
    <fill>
      <patternFill patternType="solid">
        <fgColor theme="0" tint="-0.14996795556505021"/>
        <bgColor indexed="64"/>
      </patternFill>
    </fill>
    <fill>
      <patternFill patternType="solid">
        <fgColor theme="0"/>
        <bgColor indexed="64"/>
      </patternFill>
    </fill>
  </fills>
  <borders count="40">
    <border>
      <left/>
      <right/>
      <top/>
      <bottom/>
      <diagonal/>
    </border>
    <border>
      <left style="medium">
        <color rgb="FFFFFFFF"/>
      </left>
      <right style="medium">
        <color rgb="FFFFFFFF"/>
      </right>
      <top style="medium">
        <color rgb="FFFFFFFF"/>
      </top>
      <bottom style="medium">
        <color rgb="FFFFFFFF"/>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6" fillId="0" borderId="0"/>
  </cellStyleXfs>
  <cellXfs count="102">
    <xf numFmtId="0" fontId="0" fillId="0" borderId="0" xfId="0"/>
    <xf numFmtId="0" fontId="3" fillId="2" borderId="1" xfId="3" applyFont="1" applyFill="1" applyBorder="1" applyAlignment="1">
      <alignment horizontal="left"/>
    </xf>
    <xf numFmtId="0" fontId="3" fillId="2" borderId="1" xfId="3" applyFont="1" applyFill="1" applyBorder="1"/>
    <xf numFmtId="0" fontId="3" fillId="2" borderId="0" xfId="3" applyFont="1" applyFill="1"/>
    <xf numFmtId="0" fontId="4" fillId="2" borderId="1" xfId="3" applyFont="1" applyFill="1" applyBorder="1" applyAlignment="1">
      <alignment horizontal="left"/>
    </xf>
    <xf numFmtId="0" fontId="3" fillId="2" borderId="2" xfId="3" applyFont="1" applyFill="1" applyBorder="1" applyAlignment="1">
      <alignment horizontal="left" vertical="top" wrapText="1"/>
    </xf>
    <xf numFmtId="0" fontId="3" fillId="2" borderId="0" xfId="3" applyFont="1" applyFill="1" applyAlignment="1">
      <alignment vertical="center"/>
    </xf>
    <xf numFmtId="0" fontId="3" fillId="3" borderId="3" xfId="3" applyFont="1" applyFill="1" applyBorder="1" applyAlignment="1">
      <alignment horizontal="left" vertical="center"/>
    </xf>
    <xf numFmtId="0" fontId="4" fillId="3" borderId="4" xfId="3" applyFont="1" applyFill="1" applyBorder="1" applyAlignment="1">
      <alignment horizontal="center" vertical="center" wrapText="1"/>
    </xf>
    <xf numFmtId="0" fontId="4" fillId="3" borderId="5" xfId="3" applyFont="1" applyFill="1" applyBorder="1" applyAlignment="1">
      <alignment horizontal="center" vertical="center" wrapText="1"/>
    </xf>
    <xf numFmtId="0" fontId="4" fillId="3" borderId="6" xfId="3" applyFont="1" applyFill="1" applyBorder="1" applyAlignment="1">
      <alignment horizontal="center" vertical="center" wrapText="1"/>
    </xf>
    <xf numFmtId="0" fontId="4" fillId="3" borderId="7" xfId="3" applyFont="1" applyFill="1" applyBorder="1" applyAlignment="1">
      <alignment horizontal="center" vertical="center" wrapText="1"/>
    </xf>
    <xf numFmtId="0" fontId="4" fillId="3" borderId="8" xfId="3" applyFont="1" applyFill="1" applyBorder="1" applyAlignment="1">
      <alignment horizontal="center" vertical="center" wrapText="1"/>
    </xf>
    <xf numFmtId="0" fontId="4" fillId="2" borderId="0" xfId="3" applyFont="1" applyFill="1" applyAlignment="1">
      <alignment vertical="center" wrapText="1"/>
    </xf>
    <xf numFmtId="0" fontId="3" fillId="3" borderId="9" xfId="3" applyFont="1" applyFill="1" applyBorder="1" applyAlignment="1">
      <alignment horizontal="left" vertical="center"/>
    </xf>
    <xf numFmtId="0" fontId="4" fillId="3" borderId="10" xfId="3" applyFont="1" applyFill="1" applyBorder="1" applyAlignment="1">
      <alignment horizontal="center" vertical="center" wrapText="1"/>
    </xf>
    <xf numFmtId="0" fontId="4" fillId="3" borderId="11" xfId="3" applyFont="1" applyFill="1" applyBorder="1" applyAlignment="1">
      <alignment horizontal="center" vertical="center" wrapText="1"/>
    </xf>
    <xf numFmtId="0" fontId="4" fillId="3" borderId="12"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3" fillId="3" borderId="16" xfId="3" applyFont="1" applyFill="1" applyBorder="1" applyAlignment="1">
      <alignment horizontal="center" vertical="center" wrapText="1"/>
    </xf>
    <xf numFmtId="0" fontId="3" fillId="3" borderId="17" xfId="3" applyFont="1" applyFill="1" applyBorder="1" applyAlignment="1">
      <alignment horizontal="center" vertical="center" wrapText="1"/>
    </xf>
    <xf numFmtId="0" fontId="3" fillId="3" borderId="18" xfId="3" applyFont="1" applyFill="1" applyBorder="1" applyAlignment="1">
      <alignment horizontal="center" vertical="center" wrapText="1"/>
    </xf>
    <xf numFmtId="0" fontId="3" fillId="3" borderId="19" xfId="3" applyFont="1" applyFill="1" applyBorder="1" applyAlignment="1">
      <alignment horizontal="center" vertical="center" wrapText="1"/>
    </xf>
    <xf numFmtId="0" fontId="3" fillId="3" borderId="20" xfId="3" applyFont="1" applyFill="1" applyBorder="1" applyAlignment="1">
      <alignment horizontal="center" vertical="center" wrapText="1"/>
    </xf>
    <xf numFmtId="0" fontId="3" fillId="2" borderId="0" xfId="3" applyFont="1" applyFill="1" applyAlignment="1">
      <alignment vertical="center" wrapText="1"/>
    </xf>
    <xf numFmtId="0" fontId="3" fillId="3" borderId="21" xfId="3" applyFont="1" applyFill="1" applyBorder="1" applyAlignment="1">
      <alignment horizontal="center" vertical="center" wrapText="1"/>
    </xf>
    <xf numFmtId="0" fontId="3" fillId="3" borderId="22" xfId="3" applyFont="1" applyFill="1" applyBorder="1" applyAlignment="1">
      <alignment horizontal="center" vertical="center" wrapText="1"/>
    </xf>
    <xf numFmtId="0" fontId="3" fillId="3" borderId="0" xfId="3" applyFont="1" applyFill="1" applyAlignment="1">
      <alignment horizontal="center" vertical="center" wrapText="1"/>
    </xf>
    <xf numFmtId="0" fontId="3" fillId="3" borderId="9" xfId="3" applyFont="1" applyFill="1" applyBorder="1" applyAlignment="1">
      <alignment horizontal="center" vertical="center" wrapText="1"/>
    </xf>
    <xf numFmtId="0" fontId="3" fillId="3" borderId="23" xfId="3" applyFont="1" applyFill="1" applyBorder="1" applyAlignment="1">
      <alignment horizontal="center" vertical="center" wrapText="1"/>
    </xf>
    <xf numFmtId="0" fontId="4" fillId="2" borderId="0" xfId="3" applyFont="1" applyFill="1"/>
    <xf numFmtId="0" fontId="7" fillId="3" borderId="24" xfId="4" applyFont="1" applyFill="1" applyBorder="1" applyAlignment="1">
      <alignment horizontal="left" vertical="center"/>
    </xf>
    <xf numFmtId="0" fontId="4" fillId="3" borderId="25" xfId="4" applyFont="1" applyFill="1" applyBorder="1" applyAlignment="1">
      <alignment horizontal="left" vertical="center"/>
    </xf>
    <xf numFmtId="1" fontId="4" fillId="3" borderId="26" xfId="1" applyNumberFormat="1" applyFont="1" applyFill="1" applyBorder="1" applyAlignment="1" applyProtection="1">
      <alignment horizontal="center" vertical="center"/>
    </xf>
    <xf numFmtId="165" fontId="4" fillId="3" borderId="25" xfId="2" applyNumberFormat="1" applyFont="1" applyFill="1" applyBorder="1" applyAlignment="1" applyProtection="1">
      <alignment horizontal="center" vertical="center"/>
    </xf>
    <xf numFmtId="1" fontId="4" fillId="3" borderId="25" xfId="1" applyNumberFormat="1" applyFont="1" applyFill="1" applyBorder="1" applyAlignment="1" applyProtection="1">
      <alignment horizontal="center" vertical="center"/>
    </xf>
    <xf numFmtId="2" fontId="4" fillId="3" borderId="25" xfId="1" applyNumberFormat="1" applyFont="1" applyFill="1" applyBorder="1" applyAlignment="1" applyProtection="1">
      <alignment horizontal="center" vertical="center"/>
    </xf>
    <xf numFmtId="165" fontId="4" fillId="3" borderId="27" xfId="2" applyNumberFormat="1" applyFont="1" applyFill="1" applyBorder="1" applyAlignment="1" applyProtection="1">
      <alignment horizontal="center" vertical="center"/>
    </xf>
    <xf numFmtId="0" fontId="8" fillId="3" borderId="28" xfId="4" applyFont="1" applyFill="1" applyBorder="1" applyAlignment="1">
      <alignment horizontal="left" vertical="center"/>
    </xf>
    <xf numFmtId="0" fontId="3" fillId="3" borderId="29" xfId="4" applyFont="1" applyFill="1" applyBorder="1" applyAlignment="1">
      <alignment horizontal="left" vertical="center"/>
    </xf>
    <xf numFmtId="1" fontId="3" fillId="2" borderId="30" xfId="1" applyNumberFormat="1" applyFont="1" applyFill="1" applyBorder="1" applyAlignment="1" applyProtection="1">
      <alignment horizontal="center" vertical="center"/>
      <protection locked="0"/>
    </xf>
    <xf numFmtId="165" fontId="3" fillId="3" borderId="29" xfId="2" applyNumberFormat="1" applyFont="1" applyFill="1" applyBorder="1" applyAlignment="1" applyProtection="1">
      <alignment horizontal="center" vertical="center"/>
    </xf>
    <xf numFmtId="1" fontId="3" fillId="2" borderId="29" xfId="1" applyNumberFormat="1" applyFont="1" applyFill="1" applyBorder="1" applyAlignment="1" applyProtection="1">
      <alignment horizontal="center" vertical="center"/>
      <protection locked="0"/>
    </xf>
    <xf numFmtId="2" fontId="3" fillId="3" borderId="29" xfId="1" applyNumberFormat="1" applyFont="1" applyFill="1" applyBorder="1" applyAlignment="1" applyProtection="1">
      <alignment horizontal="center" vertical="center"/>
    </xf>
    <xf numFmtId="1" fontId="3" fillId="3" borderId="29" xfId="1" applyNumberFormat="1" applyFont="1" applyFill="1" applyBorder="1" applyAlignment="1" applyProtection="1">
      <alignment horizontal="center" vertical="center"/>
    </xf>
    <xf numFmtId="165" fontId="3" fillId="3" borderId="31" xfId="2" applyNumberFormat="1" applyFont="1" applyFill="1" applyBorder="1" applyAlignment="1" applyProtection="1">
      <alignment horizontal="center" vertical="center"/>
    </xf>
    <xf numFmtId="0" fontId="8" fillId="4" borderId="28" xfId="4" applyFont="1" applyFill="1" applyBorder="1" applyAlignment="1">
      <alignment horizontal="left" vertical="center"/>
    </xf>
    <xf numFmtId="0" fontId="3" fillId="4" borderId="29" xfId="4" applyFont="1" applyFill="1" applyBorder="1" applyAlignment="1">
      <alignment horizontal="left" vertical="center"/>
    </xf>
    <xf numFmtId="2" fontId="3" fillId="4" borderId="29" xfId="1" applyNumberFormat="1" applyFont="1" applyFill="1" applyBorder="1" applyAlignment="1" applyProtection="1">
      <alignment horizontal="center" vertical="center"/>
    </xf>
    <xf numFmtId="165" fontId="3" fillId="4" borderId="29" xfId="2" applyNumberFormat="1" applyFont="1" applyFill="1" applyBorder="1" applyAlignment="1" applyProtection="1">
      <alignment horizontal="center" vertical="center"/>
    </xf>
    <xf numFmtId="0" fontId="8" fillId="4" borderId="28" xfId="4" applyFont="1" applyFill="1" applyBorder="1" applyAlignment="1" applyProtection="1">
      <alignment horizontal="left" vertical="center"/>
      <protection locked="0"/>
    </xf>
    <xf numFmtId="0" fontId="3" fillId="4" borderId="29" xfId="4" applyFont="1" applyFill="1" applyBorder="1" applyAlignment="1" applyProtection="1">
      <alignment horizontal="left" vertical="center"/>
      <protection locked="0"/>
    </xf>
    <xf numFmtId="0" fontId="3" fillId="2" borderId="29" xfId="4" applyFont="1" applyFill="1" applyBorder="1" applyAlignment="1" applyProtection="1">
      <alignment horizontal="left" vertical="center"/>
      <protection locked="0"/>
    </xf>
    <xf numFmtId="0" fontId="7" fillId="3" borderId="28" xfId="4" applyFont="1" applyFill="1" applyBorder="1" applyAlignment="1">
      <alignment horizontal="left" vertical="center"/>
    </xf>
    <xf numFmtId="0" fontId="4" fillId="3" borderId="29" xfId="4" applyFont="1" applyFill="1" applyBorder="1" applyAlignment="1">
      <alignment horizontal="left" vertical="center"/>
    </xf>
    <xf numFmtId="1" fontId="4" fillId="3" borderId="30" xfId="1" applyNumberFormat="1" applyFont="1" applyFill="1" applyBorder="1" applyAlignment="1" applyProtection="1">
      <alignment horizontal="center" vertical="center"/>
    </xf>
    <xf numFmtId="165" fontId="4" fillId="3" borderId="29" xfId="2" applyNumberFormat="1" applyFont="1" applyFill="1" applyBorder="1" applyAlignment="1" applyProtection="1">
      <alignment horizontal="center" vertical="center"/>
    </xf>
    <xf numFmtId="1" fontId="4" fillId="3" borderId="29" xfId="1" applyNumberFormat="1" applyFont="1" applyFill="1" applyBorder="1" applyAlignment="1" applyProtection="1">
      <alignment horizontal="center" vertical="center"/>
    </xf>
    <xf numFmtId="2" fontId="4" fillId="3" borderId="29" xfId="1" applyNumberFormat="1" applyFont="1" applyFill="1" applyBorder="1" applyAlignment="1" applyProtection="1">
      <alignment horizontal="center" vertical="center"/>
    </xf>
    <xf numFmtId="165" fontId="4" fillId="3" borderId="31" xfId="2" applyNumberFormat="1" applyFont="1" applyFill="1" applyBorder="1" applyAlignment="1" applyProtection="1">
      <alignment horizontal="center" vertical="center"/>
    </xf>
    <xf numFmtId="0" fontId="3" fillId="3" borderId="29" xfId="4" applyFont="1" applyFill="1" applyBorder="1" applyAlignment="1">
      <alignment horizontal="left" vertical="center" wrapText="1"/>
    </xf>
    <xf numFmtId="0" fontId="3" fillId="4" borderId="29" xfId="4" applyFont="1" applyFill="1" applyBorder="1" applyAlignment="1">
      <alignment horizontal="left" vertical="center" wrapText="1"/>
    </xf>
    <xf numFmtId="0" fontId="3" fillId="2" borderId="29" xfId="4" applyFont="1" applyFill="1" applyBorder="1" applyAlignment="1" applyProtection="1">
      <alignment horizontal="left" vertical="center" wrapText="1"/>
      <protection locked="0"/>
    </xf>
    <xf numFmtId="0" fontId="4" fillId="3" borderId="29" xfId="4" applyFont="1" applyFill="1" applyBorder="1" applyAlignment="1">
      <alignment horizontal="left" vertical="center" wrapText="1"/>
    </xf>
    <xf numFmtId="0" fontId="3" fillId="2" borderId="0" xfId="3" applyFont="1" applyFill="1" applyAlignment="1">
      <alignment horizontal="center"/>
    </xf>
    <xf numFmtId="0" fontId="4" fillId="3" borderId="28" xfId="4" applyFont="1" applyFill="1" applyBorder="1" applyAlignment="1">
      <alignment horizontal="left" vertical="center" wrapText="1"/>
    </xf>
    <xf numFmtId="0" fontId="3" fillId="3" borderId="28" xfId="4" applyFont="1" applyFill="1" applyBorder="1" applyAlignment="1">
      <alignment horizontal="left" vertical="center" wrapText="1"/>
    </xf>
    <xf numFmtId="0" fontId="8" fillId="3" borderId="28" xfId="4" applyFont="1" applyFill="1" applyBorder="1" applyAlignment="1">
      <alignment horizontal="left" vertical="center" wrapText="1"/>
    </xf>
    <xf numFmtId="1" fontId="3" fillId="0" borderId="30" xfId="1" applyNumberFormat="1" applyFont="1" applyFill="1" applyBorder="1" applyAlignment="1" applyProtection="1">
      <alignment horizontal="center" vertical="center"/>
      <protection locked="0"/>
    </xf>
    <xf numFmtId="1" fontId="3" fillId="0" borderId="29" xfId="1" applyNumberFormat="1" applyFont="1" applyFill="1" applyBorder="1" applyAlignment="1" applyProtection="1">
      <alignment horizontal="center" vertical="center"/>
      <protection locked="0"/>
    </xf>
    <xf numFmtId="0" fontId="3" fillId="4" borderId="28" xfId="4" applyFont="1" applyFill="1" applyBorder="1" applyAlignment="1">
      <alignment horizontal="left" vertical="center" wrapText="1"/>
    </xf>
    <xf numFmtId="0" fontId="3" fillId="0" borderId="29" xfId="4" applyFont="1" applyBorder="1" applyAlignment="1" applyProtection="1">
      <alignment horizontal="left" vertical="center" wrapText="1"/>
      <protection locked="0"/>
    </xf>
    <xf numFmtId="1" fontId="3" fillId="0" borderId="30" xfId="1" applyNumberFormat="1" applyFont="1" applyBorder="1" applyAlignment="1" applyProtection="1">
      <alignment horizontal="center" vertical="center"/>
      <protection locked="0"/>
    </xf>
    <xf numFmtId="1" fontId="3" fillId="0" borderId="29" xfId="1" applyNumberFormat="1" applyFont="1" applyBorder="1" applyAlignment="1" applyProtection="1">
      <alignment horizontal="center" vertical="center"/>
      <protection locked="0"/>
    </xf>
    <xf numFmtId="0" fontId="3" fillId="0" borderId="0" xfId="3" applyFont="1" applyAlignment="1">
      <alignment horizontal="center"/>
    </xf>
    <xf numFmtId="0" fontId="3" fillId="5" borderId="0" xfId="3" applyFont="1" applyFill="1"/>
    <xf numFmtId="0" fontId="3" fillId="0" borderId="0" xfId="3" applyFont="1"/>
    <xf numFmtId="1" fontId="3" fillId="3" borderId="30" xfId="1" applyNumberFormat="1" applyFont="1" applyFill="1" applyBorder="1" applyAlignment="1" applyProtection="1">
      <alignment horizontal="center" vertical="center"/>
    </xf>
    <xf numFmtId="1" fontId="8" fillId="0" borderId="30" xfId="1" applyNumberFormat="1" applyFont="1" applyBorder="1" applyAlignment="1" applyProtection="1">
      <alignment horizontal="center" vertical="center"/>
      <protection locked="0"/>
    </xf>
    <xf numFmtId="165" fontId="8" fillId="3" borderId="29" xfId="2" applyNumberFormat="1" applyFont="1" applyFill="1" applyBorder="1" applyAlignment="1" applyProtection="1">
      <alignment horizontal="center" vertical="center"/>
    </xf>
    <xf numFmtId="1" fontId="8" fillId="3" borderId="30" xfId="1" applyNumberFormat="1" applyFont="1" applyFill="1" applyBorder="1" applyAlignment="1" applyProtection="1">
      <alignment horizontal="center" vertical="center"/>
    </xf>
    <xf numFmtId="165" fontId="8" fillId="3" borderId="31" xfId="2" applyNumberFormat="1" applyFont="1" applyFill="1" applyBorder="1" applyAlignment="1" applyProtection="1">
      <alignment horizontal="center" vertical="center"/>
    </xf>
    <xf numFmtId="0" fontId="3" fillId="3" borderId="19" xfId="4" applyFont="1" applyFill="1" applyBorder="1" applyAlignment="1">
      <alignment horizontal="left" vertical="center" wrapText="1"/>
    </xf>
    <xf numFmtId="1" fontId="8" fillId="0" borderId="29" xfId="1" applyNumberFormat="1" applyFont="1" applyBorder="1" applyAlignment="1" applyProtection="1">
      <alignment horizontal="center" vertical="center"/>
      <protection locked="0"/>
    </xf>
    <xf numFmtId="1" fontId="8" fillId="3" borderId="29" xfId="1" applyNumberFormat="1" applyFont="1" applyFill="1" applyBorder="1" applyAlignment="1" applyProtection="1">
      <alignment horizontal="center" vertical="center"/>
    </xf>
    <xf numFmtId="0" fontId="3" fillId="3" borderId="32" xfId="4" applyFont="1" applyFill="1" applyBorder="1" applyAlignment="1">
      <alignment horizontal="left" vertical="center" wrapText="1"/>
    </xf>
    <xf numFmtId="0" fontId="3" fillId="2" borderId="33" xfId="4" applyFont="1" applyFill="1" applyBorder="1" applyAlignment="1" applyProtection="1">
      <alignment horizontal="left" vertical="center" wrapText="1"/>
      <protection locked="0"/>
    </xf>
    <xf numFmtId="1" fontId="8" fillId="0" borderId="34" xfId="1" applyNumberFormat="1" applyFont="1" applyBorder="1" applyAlignment="1" applyProtection="1">
      <alignment horizontal="center" vertical="center"/>
      <protection locked="0"/>
    </xf>
    <xf numFmtId="165" fontId="8" fillId="3" borderId="33" xfId="2" applyNumberFormat="1" applyFont="1" applyFill="1" applyBorder="1" applyAlignment="1" applyProtection="1">
      <alignment horizontal="center" vertical="center"/>
    </xf>
    <xf numFmtId="1" fontId="8" fillId="0" borderId="33" xfId="1" applyNumberFormat="1" applyFont="1" applyBorder="1" applyAlignment="1" applyProtection="1">
      <alignment horizontal="center" vertical="center"/>
      <protection locked="0"/>
    </xf>
    <xf numFmtId="1" fontId="8" fillId="3" borderId="33" xfId="1" applyNumberFormat="1" applyFont="1" applyFill="1" applyBorder="1" applyAlignment="1" applyProtection="1">
      <alignment horizontal="center" vertical="center"/>
    </xf>
    <xf numFmtId="165" fontId="8" fillId="3" borderId="35" xfId="2" applyNumberFormat="1" applyFont="1" applyFill="1" applyBorder="1" applyAlignment="1" applyProtection="1">
      <alignment horizontal="center" vertical="center"/>
    </xf>
    <xf numFmtId="0" fontId="3" fillId="3" borderId="36" xfId="4" applyFont="1" applyFill="1" applyBorder="1" applyAlignment="1">
      <alignment horizontal="left" vertical="center" wrapText="1"/>
    </xf>
    <xf numFmtId="0" fontId="4" fillId="3" borderId="37" xfId="4" applyFont="1" applyFill="1" applyBorder="1" applyAlignment="1">
      <alignment horizontal="right" vertical="center"/>
    </xf>
    <xf numFmtId="1" fontId="4" fillId="3" borderId="38" xfId="1" applyNumberFormat="1" applyFont="1" applyFill="1" applyBorder="1" applyAlignment="1" applyProtection="1">
      <alignment horizontal="center"/>
    </xf>
    <xf numFmtId="165" fontId="4" fillId="3" borderId="37" xfId="2" applyNumberFormat="1" applyFont="1" applyFill="1" applyBorder="1" applyAlignment="1" applyProtection="1">
      <alignment horizontal="center" vertical="center"/>
    </xf>
    <xf numFmtId="1" fontId="4" fillId="3" borderId="37" xfId="1" applyNumberFormat="1" applyFont="1" applyFill="1" applyBorder="1" applyAlignment="1" applyProtection="1">
      <alignment horizontal="center"/>
    </xf>
    <xf numFmtId="165" fontId="4" fillId="3" borderId="39" xfId="2" applyNumberFormat="1" applyFont="1" applyFill="1" applyBorder="1" applyAlignment="1" applyProtection="1">
      <alignment horizontal="center" vertical="center"/>
    </xf>
    <xf numFmtId="0" fontId="3" fillId="2" borderId="0" xfId="3" applyFont="1" applyFill="1" applyAlignment="1">
      <alignment horizontal="left" wrapText="1"/>
    </xf>
    <xf numFmtId="0" fontId="3" fillId="0" borderId="0" xfId="3" applyFont="1" applyAlignment="1">
      <alignment horizontal="left" wrapText="1"/>
    </xf>
  </cellXfs>
  <cellStyles count="5">
    <cellStyle name="Įprastas" xfId="0" builtinId="0"/>
    <cellStyle name="Kablelis" xfId="1" builtinId="3"/>
    <cellStyle name="Normal 2" xfId="3" xr:uid="{5877507A-E094-4186-916D-6E4084D0B02A}"/>
    <cellStyle name="Paprastas 2" xfId="4" xr:uid="{26FE6E8D-1B3C-4EC9-B628-641D7E28394E}"/>
    <cellStyle name="Procentai"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89"/>
  <sheetViews>
    <sheetView tabSelected="1" workbookViewId="0">
      <selection activeCell="N10" sqref="L9:N10"/>
    </sheetView>
  </sheetViews>
  <sheetFormatPr defaultColWidth="9.140625" defaultRowHeight="12.75" x14ac:dyDescent="0.2"/>
  <cols>
    <col min="1" max="1" width="3" style="3" customWidth="1"/>
    <col min="2" max="2" width="9.140625" style="3"/>
    <col min="3" max="3" width="66.5703125" style="3" customWidth="1"/>
    <col min="4" max="4" width="19.28515625" style="3" customWidth="1"/>
    <col min="5" max="5" width="7.28515625" style="3" customWidth="1"/>
    <col min="6" max="6" width="19.28515625" style="3" customWidth="1"/>
    <col min="7" max="7" width="7.28515625" style="3" customWidth="1"/>
    <col min="8" max="8" width="19.28515625" style="3" customWidth="1"/>
    <col min="9" max="9" width="7.28515625" style="3" customWidth="1"/>
    <col min="10" max="10" width="19.28515625" style="3" customWidth="1"/>
    <col min="11" max="11" width="7.28515625" style="3" customWidth="1"/>
    <col min="12" max="12" width="19.28515625" style="3" customWidth="1"/>
    <col min="13" max="13" width="7.28515625" style="3" customWidth="1"/>
    <col min="14" max="14" width="11" style="3" customWidth="1"/>
    <col min="15" max="15" width="4.5703125" style="3" customWidth="1"/>
    <col min="16" max="16384" width="9.140625" style="3"/>
  </cols>
  <sheetData>
    <row r="1" spans="1:38" ht="13.5" thickBot="1" x14ac:dyDescent="0.2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row>
    <row r="2" spans="1:38" ht="13.5" thickBot="1" x14ac:dyDescent="0.25">
      <c r="A2" s="1"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ht="13.5" thickBo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row>
    <row r="4" spans="1:38" ht="13.5" thickBo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13.5" thickBot="1" x14ac:dyDescent="0.25">
      <c r="A5" s="4" t="s">
        <v>2</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row>
    <row r="6" spans="1:38" ht="13.5" thickBot="1"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row>
    <row r="8" spans="1:38" ht="13.5" thickBot="1" x14ac:dyDescent="0.25">
      <c r="H8" s="5" t="s">
        <v>3</v>
      </c>
      <c r="I8" s="5"/>
      <c r="J8" s="5"/>
      <c r="K8" s="5"/>
      <c r="L8" s="5"/>
      <c r="M8" s="5"/>
    </row>
    <row r="9" spans="1:38" s="6" customFormat="1" x14ac:dyDescent="0.25">
      <c r="B9" s="7"/>
      <c r="C9" s="8" t="s">
        <v>4</v>
      </c>
      <c r="D9" s="8" t="s">
        <v>5</v>
      </c>
      <c r="E9" s="9"/>
      <c r="F9" s="8" t="s">
        <v>6</v>
      </c>
      <c r="G9" s="9"/>
      <c r="H9" s="8" t="s">
        <v>7</v>
      </c>
      <c r="I9" s="9"/>
      <c r="J9" s="8" t="s">
        <v>8</v>
      </c>
      <c r="K9" s="10"/>
      <c r="L9" s="11" t="s">
        <v>9</v>
      </c>
      <c r="M9" s="12"/>
      <c r="N9" s="13"/>
    </row>
    <row r="10" spans="1:38" s="6" customFormat="1" ht="24.75" customHeight="1" x14ac:dyDescent="0.25">
      <c r="B10" s="14"/>
      <c r="C10" s="15"/>
      <c r="D10" s="15"/>
      <c r="E10" s="16"/>
      <c r="F10" s="15"/>
      <c r="G10" s="16"/>
      <c r="H10" s="15"/>
      <c r="I10" s="16"/>
      <c r="J10" s="15"/>
      <c r="K10" s="17"/>
      <c r="L10" s="18"/>
      <c r="M10" s="19"/>
      <c r="N10" s="13"/>
    </row>
    <row r="11" spans="1:38" s="6" customFormat="1" x14ac:dyDescent="0.25">
      <c r="B11" s="14"/>
      <c r="C11" s="20" t="s">
        <v>10</v>
      </c>
      <c r="D11" s="21" t="s">
        <v>11</v>
      </c>
      <c r="E11" s="22" t="s">
        <v>12</v>
      </c>
      <c r="F11" s="21" t="s">
        <v>11</v>
      </c>
      <c r="G11" s="22" t="s">
        <v>12</v>
      </c>
      <c r="H11" s="21" t="s">
        <v>11</v>
      </c>
      <c r="I11" s="22" t="s">
        <v>12</v>
      </c>
      <c r="J11" s="21" t="s">
        <v>11</v>
      </c>
      <c r="K11" s="23" t="s">
        <v>12</v>
      </c>
      <c r="L11" s="24" t="s">
        <v>11</v>
      </c>
      <c r="M11" s="25" t="s">
        <v>12</v>
      </c>
      <c r="N11" s="26"/>
    </row>
    <row r="12" spans="1:38" s="6" customFormat="1" ht="13.5" thickBot="1" x14ac:dyDescent="0.3">
      <c r="B12" s="14"/>
      <c r="C12" s="20"/>
      <c r="D12" s="27"/>
      <c r="E12" s="28"/>
      <c r="F12" s="27"/>
      <c r="G12" s="28"/>
      <c r="H12" s="27"/>
      <c r="I12" s="28"/>
      <c r="J12" s="27"/>
      <c r="K12" s="29"/>
      <c r="L12" s="30"/>
      <c r="M12" s="31"/>
      <c r="N12" s="26"/>
    </row>
    <row r="13" spans="1:38" s="32" customFormat="1" x14ac:dyDescent="0.2">
      <c r="B13" s="33" t="s">
        <v>13</v>
      </c>
      <c r="C13" s="34" t="s">
        <v>14</v>
      </c>
      <c r="D13" s="35">
        <f>SUM(D14:D19)</f>
        <v>0</v>
      </c>
      <c r="E13" s="36">
        <f t="shared" ref="E13:E76" si="0">IFERROR(D13/$L$185,"-")</f>
        <v>0</v>
      </c>
      <c r="F13" s="37">
        <f>SUM(F14:F19)</f>
        <v>0</v>
      </c>
      <c r="G13" s="36">
        <f t="shared" ref="G13:G76" si="1">IFERROR(F13/$L$185,"-")</f>
        <v>0</v>
      </c>
      <c r="H13" s="38"/>
      <c r="I13" s="36"/>
      <c r="J13" s="37">
        <f>SUM(J14:J19)</f>
        <v>0</v>
      </c>
      <c r="K13" s="36">
        <f t="shared" ref="K13:K76" si="2">IFERROR(J13/$L$185,"-")</f>
        <v>0</v>
      </c>
      <c r="L13" s="37">
        <f t="shared" ref="L13:L39" si="3">SUM(D13,F13,J13)</f>
        <v>0</v>
      </c>
      <c r="M13" s="39">
        <f t="shared" ref="M13:M76" si="4">IFERROR(L13/$L$185,"-")</f>
        <v>0</v>
      </c>
    </row>
    <row r="14" spans="1:38" x14ac:dyDescent="0.2">
      <c r="B14" s="40" t="s">
        <v>15</v>
      </c>
      <c r="C14" s="41" t="s">
        <v>16</v>
      </c>
      <c r="D14" s="42"/>
      <c r="E14" s="43">
        <f t="shared" si="0"/>
        <v>0</v>
      </c>
      <c r="F14" s="44"/>
      <c r="G14" s="43">
        <f t="shared" si="1"/>
        <v>0</v>
      </c>
      <c r="H14" s="45"/>
      <c r="I14" s="43"/>
      <c r="J14" s="44"/>
      <c r="K14" s="43">
        <f t="shared" si="2"/>
        <v>0</v>
      </c>
      <c r="L14" s="46">
        <f t="shared" si="3"/>
        <v>0</v>
      </c>
      <c r="M14" s="47">
        <f t="shared" si="4"/>
        <v>0</v>
      </c>
    </row>
    <row r="15" spans="1:38" x14ac:dyDescent="0.2">
      <c r="B15" s="48" t="s">
        <v>17</v>
      </c>
      <c r="C15" s="49" t="s">
        <v>18</v>
      </c>
      <c r="D15" s="42"/>
      <c r="E15" s="43">
        <f t="shared" si="0"/>
        <v>0</v>
      </c>
      <c r="F15" s="44"/>
      <c r="G15" s="43">
        <f t="shared" si="1"/>
        <v>0</v>
      </c>
      <c r="H15" s="50"/>
      <c r="I15" s="51"/>
      <c r="J15" s="44"/>
      <c r="K15" s="43">
        <f t="shared" si="2"/>
        <v>0</v>
      </c>
      <c r="L15" s="46">
        <f t="shared" si="3"/>
        <v>0</v>
      </c>
      <c r="M15" s="47">
        <f t="shared" si="4"/>
        <v>0</v>
      </c>
    </row>
    <row r="16" spans="1:38" x14ac:dyDescent="0.2">
      <c r="B16" s="52" t="s">
        <v>19</v>
      </c>
      <c r="C16" s="53" t="s">
        <v>20</v>
      </c>
      <c r="D16" s="42"/>
      <c r="E16" s="43">
        <f t="shared" si="0"/>
        <v>0</v>
      </c>
      <c r="F16" s="44"/>
      <c r="G16" s="43">
        <f t="shared" si="1"/>
        <v>0</v>
      </c>
      <c r="H16" s="50"/>
      <c r="I16" s="51"/>
      <c r="J16" s="44"/>
      <c r="K16" s="43">
        <f t="shared" si="2"/>
        <v>0</v>
      </c>
      <c r="L16" s="46">
        <f t="shared" si="3"/>
        <v>0</v>
      </c>
      <c r="M16" s="47">
        <f t="shared" si="4"/>
        <v>0</v>
      </c>
    </row>
    <row r="17" spans="2:13" x14ac:dyDescent="0.2">
      <c r="B17" s="52" t="s">
        <v>21</v>
      </c>
      <c r="C17" s="53" t="s">
        <v>22</v>
      </c>
      <c r="D17" s="42"/>
      <c r="E17" s="43">
        <f t="shared" si="0"/>
        <v>0</v>
      </c>
      <c r="F17" s="44"/>
      <c r="G17" s="43">
        <f t="shared" si="1"/>
        <v>0</v>
      </c>
      <c r="H17" s="50"/>
      <c r="I17" s="51"/>
      <c r="J17" s="44"/>
      <c r="K17" s="43">
        <f t="shared" si="2"/>
        <v>0</v>
      </c>
      <c r="L17" s="46">
        <f t="shared" si="3"/>
        <v>0</v>
      </c>
      <c r="M17" s="47">
        <f t="shared" si="4"/>
        <v>0</v>
      </c>
    </row>
    <row r="18" spans="2:13" x14ac:dyDescent="0.2">
      <c r="B18" s="52" t="s">
        <v>23</v>
      </c>
      <c r="C18" s="53" t="s">
        <v>24</v>
      </c>
      <c r="D18" s="42"/>
      <c r="E18" s="43">
        <f t="shared" si="0"/>
        <v>0</v>
      </c>
      <c r="F18" s="44"/>
      <c r="G18" s="43">
        <f t="shared" si="1"/>
        <v>0</v>
      </c>
      <c r="H18" s="50"/>
      <c r="I18" s="51"/>
      <c r="J18" s="44"/>
      <c r="K18" s="43">
        <f t="shared" si="2"/>
        <v>0</v>
      </c>
      <c r="L18" s="46">
        <f t="shared" si="3"/>
        <v>0</v>
      </c>
      <c r="M18" s="47">
        <f t="shared" si="4"/>
        <v>0</v>
      </c>
    </row>
    <row r="19" spans="2:13" x14ac:dyDescent="0.2">
      <c r="B19" s="48" t="s">
        <v>25</v>
      </c>
      <c r="C19" s="54" t="s">
        <v>26</v>
      </c>
      <c r="D19" s="42"/>
      <c r="E19" s="43">
        <f t="shared" si="0"/>
        <v>0</v>
      </c>
      <c r="F19" s="44"/>
      <c r="G19" s="43">
        <f t="shared" si="1"/>
        <v>0</v>
      </c>
      <c r="H19" s="50"/>
      <c r="I19" s="51"/>
      <c r="J19" s="44"/>
      <c r="K19" s="43">
        <f t="shared" si="2"/>
        <v>0</v>
      </c>
      <c r="L19" s="46">
        <f>SUM(D19,F19,J19)</f>
        <v>0</v>
      </c>
      <c r="M19" s="47">
        <f t="shared" si="4"/>
        <v>0</v>
      </c>
    </row>
    <row r="20" spans="2:13" s="32" customFormat="1" x14ac:dyDescent="0.2">
      <c r="B20" s="55" t="s">
        <v>27</v>
      </c>
      <c r="C20" s="56" t="s">
        <v>28</v>
      </c>
      <c r="D20" s="57">
        <f>SUM(D21:D39)</f>
        <v>669310.21000000008</v>
      </c>
      <c r="E20" s="58">
        <f t="shared" si="0"/>
        <v>0.19753186212933765</v>
      </c>
      <c r="F20" s="59">
        <f>SUM(F21:F39)</f>
        <v>0</v>
      </c>
      <c r="G20" s="58">
        <f t="shared" si="1"/>
        <v>0</v>
      </c>
      <c r="H20" s="60"/>
      <c r="I20" s="58"/>
      <c r="J20" s="59">
        <f>SUM(J21:J39)</f>
        <v>0</v>
      </c>
      <c r="K20" s="58">
        <f t="shared" si="2"/>
        <v>0</v>
      </c>
      <c r="L20" s="59">
        <f t="shared" si="3"/>
        <v>669310.21000000008</v>
      </c>
      <c r="M20" s="61">
        <f t="shared" si="4"/>
        <v>0.19753186212933765</v>
      </c>
    </row>
    <row r="21" spans="2:13" s="32" customFormat="1" x14ac:dyDescent="0.2">
      <c r="B21" s="40" t="s">
        <v>29</v>
      </c>
      <c r="C21" s="62" t="s">
        <v>30</v>
      </c>
      <c r="D21" s="42">
        <v>256974.85</v>
      </c>
      <c r="E21" s="43">
        <f t="shared" si="0"/>
        <v>7.5840350083569194E-2</v>
      </c>
      <c r="F21" s="44"/>
      <c r="G21" s="43">
        <f t="shared" si="1"/>
        <v>0</v>
      </c>
      <c r="H21" s="60"/>
      <c r="I21" s="43"/>
      <c r="J21" s="44"/>
      <c r="K21" s="43">
        <f t="shared" si="2"/>
        <v>0</v>
      </c>
      <c r="L21" s="46">
        <f t="shared" si="3"/>
        <v>256974.85</v>
      </c>
      <c r="M21" s="47">
        <f t="shared" si="4"/>
        <v>7.5840350083569194E-2</v>
      </c>
    </row>
    <row r="22" spans="2:13" s="32" customFormat="1" x14ac:dyDescent="0.2">
      <c r="B22" s="40" t="s">
        <v>31</v>
      </c>
      <c r="C22" s="62" t="s">
        <v>32</v>
      </c>
      <c r="D22" s="42"/>
      <c r="E22" s="43">
        <f t="shared" si="0"/>
        <v>0</v>
      </c>
      <c r="F22" s="44"/>
      <c r="G22" s="43">
        <f t="shared" si="1"/>
        <v>0</v>
      </c>
      <c r="H22" s="60"/>
      <c r="I22" s="43"/>
      <c r="J22" s="44"/>
      <c r="K22" s="43">
        <f t="shared" si="2"/>
        <v>0</v>
      </c>
      <c r="L22" s="46">
        <f t="shared" si="3"/>
        <v>0</v>
      </c>
      <c r="M22" s="47">
        <f t="shared" si="4"/>
        <v>0</v>
      </c>
    </row>
    <row r="23" spans="2:13" s="32" customFormat="1" ht="25.5" x14ac:dyDescent="0.2">
      <c r="B23" s="48" t="s">
        <v>33</v>
      </c>
      <c r="C23" s="63" t="s">
        <v>34</v>
      </c>
      <c r="D23" s="42">
        <v>48872.87</v>
      </c>
      <c r="E23" s="43">
        <f t="shared" si="0"/>
        <v>1.4423728899496455E-2</v>
      </c>
      <c r="F23" s="44"/>
      <c r="G23" s="43">
        <f t="shared" si="1"/>
        <v>0</v>
      </c>
      <c r="H23" s="60"/>
      <c r="I23" s="43"/>
      <c r="J23" s="44"/>
      <c r="K23" s="43">
        <f t="shared" si="2"/>
        <v>0</v>
      </c>
      <c r="L23" s="46">
        <f t="shared" si="3"/>
        <v>48872.87</v>
      </c>
      <c r="M23" s="47">
        <f t="shared" si="4"/>
        <v>1.4423728899496455E-2</v>
      </c>
    </row>
    <row r="24" spans="2:13" s="32" customFormat="1" ht="25.5" x14ac:dyDescent="0.2">
      <c r="B24" s="48" t="s">
        <v>35</v>
      </c>
      <c r="C24" s="63" t="s">
        <v>36</v>
      </c>
      <c r="D24" s="44"/>
      <c r="E24" s="43">
        <f t="shared" si="0"/>
        <v>0</v>
      </c>
      <c r="F24" s="44"/>
      <c r="G24" s="43">
        <f t="shared" si="1"/>
        <v>0</v>
      </c>
      <c r="H24" s="60"/>
      <c r="I24" s="43"/>
      <c r="J24" s="44"/>
      <c r="K24" s="43">
        <f t="shared" si="2"/>
        <v>0</v>
      </c>
      <c r="L24" s="46">
        <f t="shared" si="3"/>
        <v>0</v>
      </c>
      <c r="M24" s="47">
        <f t="shared" si="4"/>
        <v>0</v>
      </c>
    </row>
    <row r="25" spans="2:13" s="32" customFormat="1" ht="25.5" x14ac:dyDescent="0.2">
      <c r="B25" s="48" t="s">
        <v>37</v>
      </c>
      <c r="C25" s="63" t="s">
        <v>38</v>
      </c>
      <c r="D25" s="42"/>
      <c r="E25" s="43">
        <f t="shared" si="0"/>
        <v>0</v>
      </c>
      <c r="F25" s="44"/>
      <c r="G25" s="43">
        <f t="shared" si="1"/>
        <v>0</v>
      </c>
      <c r="H25" s="60"/>
      <c r="I25" s="43"/>
      <c r="J25" s="44"/>
      <c r="K25" s="43">
        <f t="shared" si="2"/>
        <v>0</v>
      </c>
      <c r="L25" s="46">
        <f t="shared" si="3"/>
        <v>0</v>
      </c>
      <c r="M25" s="47">
        <f t="shared" si="4"/>
        <v>0</v>
      </c>
    </row>
    <row r="26" spans="2:13" s="32" customFormat="1" x14ac:dyDescent="0.2">
      <c r="B26" s="48" t="s">
        <v>39</v>
      </c>
      <c r="C26" s="62" t="s">
        <v>40</v>
      </c>
      <c r="D26" s="42"/>
      <c r="E26" s="43">
        <f t="shared" si="0"/>
        <v>0</v>
      </c>
      <c r="F26" s="44"/>
      <c r="G26" s="43">
        <f t="shared" si="1"/>
        <v>0</v>
      </c>
      <c r="H26" s="60"/>
      <c r="I26" s="43"/>
      <c r="J26" s="44"/>
      <c r="K26" s="43">
        <f t="shared" si="2"/>
        <v>0</v>
      </c>
      <c r="L26" s="46">
        <f t="shared" si="3"/>
        <v>0</v>
      </c>
      <c r="M26" s="47">
        <f t="shared" si="4"/>
        <v>0</v>
      </c>
    </row>
    <row r="27" spans="2:13" s="32" customFormat="1" x14ac:dyDescent="0.2">
      <c r="B27" s="48" t="s">
        <v>41</v>
      </c>
      <c r="C27" s="63" t="s">
        <v>42</v>
      </c>
      <c r="D27" s="42"/>
      <c r="E27" s="43">
        <f t="shared" si="0"/>
        <v>0</v>
      </c>
      <c r="F27" s="44"/>
      <c r="G27" s="43">
        <f t="shared" si="1"/>
        <v>0</v>
      </c>
      <c r="H27" s="60"/>
      <c r="I27" s="43"/>
      <c r="J27" s="44"/>
      <c r="K27" s="43">
        <f t="shared" si="2"/>
        <v>0</v>
      </c>
      <c r="L27" s="46">
        <f t="shared" si="3"/>
        <v>0</v>
      </c>
      <c r="M27" s="47">
        <f t="shared" si="4"/>
        <v>0</v>
      </c>
    </row>
    <row r="28" spans="2:13" s="32" customFormat="1" x14ac:dyDescent="0.2">
      <c r="B28" s="48" t="s">
        <v>43</v>
      </c>
      <c r="C28" s="63" t="s">
        <v>44</v>
      </c>
      <c r="D28" s="42">
        <v>138843.57999999999</v>
      </c>
      <c r="E28" s="43">
        <f t="shared" si="0"/>
        <v>4.0976561379668264E-2</v>
      </c>
      <c r="F28" s="44"/>
      <c r="G28" s="43">
        <f t="shared" si="1"/>
        <v>0</v>
      </c>
      <c r="H28" s="60"/>
      <c r="I28" s="43"/>
      <c r="J28" s="44"/>
      <c r="K28" s="43">
        <f t="shared" si="2"/>
        <v>0</v>
      </c>
      <c r="L28" s="46">
        <f>SUM(D28,F28,J28)</f>
        <v>138843.57999999999</v>
      </c>
      <c r="M28" s="47">
        <f t="shared" si="4"/>
        <v>4.0976561379668264E-2</v>
      </c>
    </row>
    <row r="29" spans="2:13" s="32" customFormat="1" x14ac:dyDescent="0.2">
      <c r="B29" s="48" t="s">
        <v>45</v>
      </c>
      <c r="C29" s="63" t="s">
        <v>46</v>
      </c>
      <c r="D29" s="42"/>
      <c r="E29" s="43">
        <f t="shared" si="0"/>
        <v>0</v>
      </c>
      <c r="F29" s="44"/>
      <c r="G29" s="43">
        <f t="shared" si="1"/>
        <v>0</v>
      </c>
      <c r="H29" s="60"/>
      <c r="I29" s="43"/>
      <c r="J29" s="44"/>
      <c r="K29" s="43">
        <f t="shared" si="2"/>
        <v>0</v>
      </c>
      <c r="L29" s="46">
        <f t="shared" si="3"/>
        <v>0</v>
      </c>
      <c r="M29" s="47">
        <f t="shared" si="4"/>
        <v>0</v>
      </c>
    </row>
    <row r="30" spans="2:13" s="32" customFormat="1" x14ac:dyDescent="0.2">
      <c r="B30" s="48" t="s">
        <v>47</v>
      </c>
      <c r="C30" s="62" t="s">
        <v>48</v>
      </c>
      <c r="D30" s="42"/>
      <c r="E30" s="43">
        <f t="shared" si="0"/>
        <v>0</v>
      </c>
      <c r="F30" s="44"/>
      <c r="G30" s="43">
        <f t="shared" si="1"/>
        <v>0</v>
      </c>
      <c r="H30" s="60"/>
      <c r="I30" s="43"/>
      <c r="J30" s="44"/>
      <c r="K30" s="43">
        <f t="shared" si="2"/>
        <v>0</v>
      </c>
      <c r="L30" s="46">
        <f t="shared" si="3"/>
        <v>0</v>
      </c>
      <c r="M30" s="47">
        <f t="shared" si="4"/>
        <v>0</v>
      </c>
    </row>
    <row r="31" spans="2:13" s="32" customFormat="1" x14ac:dyDescent="0.2">
      <c r="B31" s="48" t="s">
        <v>49</v>
      </c>
      <c r="C31" s="62" t="s">
        <v>50</v>
      </c>
      <c r="D31" s="42">
        <v>22614.18</v>
      </c>
      <c r="E31" s="43">
        <f t="shared" si="0"/>
        <v>6.674066851494802E-3</v>
      </c>
      <c r="F31" s="44"/>
      <c r="G31" s="43">
        <f t="shared" si="1"/>
        <v>0</v>
      </c>
      <c r="H31" s="60"/>
      <c r="I31" s="43"/>
      <c r="J31" s="44"/>
      <c r="K31" s="43">
        <f t="shared" si="2"/>
        <v>0</v>
      </c>
      <c r="L31" s="46">
        <f t="shared" si="3"/>
        <v>22614.18</v>
      </c>
      <c r="M31" s="47">
        <f t="shared" si="4"/>
        <v>6.674066851494802E-3</v>
      </c>
    </row>
    <row r="32" spans="2:13" s="32" customFormat="1" x14ac:dyDescent="0.2">
      <c r="B32" s="48" t="s">
        <v>51</v>
      </c>
      <c r="C32" s="62" t="s">
        <v>52</v>
      </c>
      <c r="D32" s="42"/>
      <c r="E32" s="43">
        <f t="shared" si="0"/>
        <v>0</v>
      </c>
      <c r="F32" s="44"/>
      <c r="G32" s="43">
        <f t="shared" si="1"/>
        <v>0</v>
      </c>
      <c r="H32" s="60"/>
      <c r="I32" s="43"/>
      <c r="J32" s="44"/>
      <c r="K32" s="43">
        <f t="shared" si="2"/>
        <v>0</v>
      </c>
      <c r="L32" s="46">
        <f t="shared" si="3"/>
        <v>0</v>
      </c>
      <c r="M32" s="47">
        <f t="shared" si="4"/>
        <v>0</v>
      </c>
    </row>
    <row r="33" spans="2:14" s="32" customFormat="1" x14ac:dyDescent="0.2">
      <c r="B33" s="48" t="s">
        <v>53</v>
      </c>
      <c r="C33" s="62" t="s">
        <v>54</v>
      </c>
      <c r="D33" s="42"/>
      <c r="E33" s="43">
        <f t="shared" si="0"/>
        <v>0</v>
      </c>
      <c r="F33" s="44"/>
      <c r="G33" s="43">
        <f t="shared" si="1"/>
        <v>0</v>
      </c>
      <c r="H33" s="60"/>
      <c r="I33" s="43"/>
      <c r="J33" s="44"/>
      <c r="K33" s="43">
        <f t="shared" si="2"/>
        <v>0</v>
      </c>
      <c r="L33" s="46">
        <f t="shared" si="3"/>
        <v>0</v>
      </c>
      <c r="M33" s="47">
        <f t="shared" si="4"/>
        <v>0</v>
      </c>
    </row>
    <row r="34" spans="2:14" s="32" customFormat="1" x14ac:dyDescent="0.2">
      <c r="B34" s="48" t="s">
        <v>55</v>
      </c>
      <c r="C34" s="62" t="s">
        <v>56</v>
      </c>
      <c r="D34" s="42"/>
      <c r="E34" s="43">
        <f t="shared" si="0"/>
        <v>0</v>
      </c>
      <c r="F34" s="44"/>
      <c r="G34" s="43">
        <f t="shared" si="1"/>
        <v>0</v>
      </c>
      <c r="H34" s="60"/>
      <c r="I34" s="43"/>
      <c r="J34" s="44"/>
      <c r="K34" s="43">
        <f t="shared" si="2"/>
        <v>0</v>
      </c>
      <c r="L34" s="46">
        <f t="shared" si="3"/>
        <v>0</v>
      </c>
      <c r="M34" s="47">
        <f t="shared" si="4"/>
        <v>0</v>
      </c>
    </row>
    <row r="35" spans="2:14" s="32" customFormat="1" x14ac:dyDescent="0.2">
      <c r="B35" s="48" t="s">
        <v>57</v>
      </c>
      <c r="C35" s="62" t="s">
        <v>58</v>
      </c>
      <c r="D35" s="42">
        <v>202004.73</v>
      </c>
      <c r="E35" s="43">
        <f t="shared" si="0"/>
        <v>5.9617154915108904E-2</v>
      </c>
      <c r="F35" s="44"/>
      <c r="G35" s="43">
        <f t="shared" si="1"/>
        <v>0</v>
      </c>
      <c r="H35" s="60"/>
      <c r="I35" s="43"/>
      <c r="J35" s="44"/>
      <c r="K35" s="43">
        <f t="shared" si="2"/>
        <v>0</v>
      </c>
      <c r="L35" s="46">
        <f t="shared" si="3"/>
        <v>202004.73</v>
      </c>
      <c r="M35" s="47">
        <f t="shared" si="4"/>
        <v>5.9617154915108904E-2</v>
      </c>
    </row>
    <row r="36" spans="2:14" s="32" customFormat="1" x14ac:dyDescent="0.2">
      <c r="B36" s="48" t="s">
        <v>59</v>
      </c>
      <c r="C36" s="64" t="s">
        <v>60</v>
      </c>
      <c r="D36" s="42"/>
      <c r="E36" s="43">
        <f t="shared" si="0"/>
        <v>0</v>
      </c>
      <c r="F36" s="44"/>
      <c r="G36" s="43">
        <f t="shared" si="1"/>
        <v>0</v>
      </c>
      <c r="H36" s="60"/>
      <c r="I36" s="43"/>
      <c r="J36" s="44"/>
      <c r="K36" s="43">
        <f t="shared" si="2"/>
        <v>0</v>
      </c>
      <c r="L36" s="46">
        <f t="shared" si="3"/>
        <v>0</v>
      </c>
      <c r="M36" s="47">
        <f t="shared" si="4"/>
        <v>0</v>
      </c>
    </row>
    <row r="37" spans="2:14" s="32" customFormat="1" x14ac:dyDescent="0.2">
      <c r="B37" s="48" t="s">
        <v>61</v>
      </c>
      <c r="C37" s="64" t="s">
        <v>60</v>
      </c>
      <c r="D37" s="42"/>
      <c r="E37" s="43">
        <f t="shared" si="0"/>
        <v>0</v>
      </c>
      <c r="F37" s="44"/>
      <c r="G37" s="43">
        <f t="shared" si="1"/>
        <v>0</v>
      </c>
      <c r="H37" s="60"/>
      <c r="I37" s="43"/>
      <c r="J37" s="44"/>
      <c r="K37" s="43">
        <f t="shared" si="2"/>
        <v>0</v>
      </c>
      <c r="L37" s="46">
        <f t="shared" si="3"/>
        <v>0</v>
      </c>
      <c r="M37" s="47">
        <f t="shared" si="4"/>
        <v>0</v>
      </c>
    </row>
    <row r="38" spans="2:14" s="32" customFormat="1" x14ac:dyDescent="0.2">
      <c r="B38" s="48" t="s">
        <v>62</v>
      </c>
      <c r="C38" s="64" t="s">
        <v>60</v>
      </c>
      <c r="D38" s="42"/>
      <c r="E38" s="43">
        <f t="shared" si="0"/>
        <v>0</v>
      </c>
      <c r="F38" s="44"/>
      <c r="G38" s="43">
        <f t="shared" si="1"/>
        <v>0</v>
      </c>
      <c r="H38" s="60"/>
      <c r="I38" s="43"/>
      <c r="J38" s="44"/>
      <c r="K38" s="43">
        <f t="shared" si="2"/>
        <v>0</v>
      </c>
      <c r="L38" s="46">
        <f t="shared" si="3"/>
        <v>0</v>
      </c>
      <c r="M38" s="47">
        <f t="shared" si="4"/>
        <v>0</v>
      </c>
    </row>
    <row r="39" spans="2:14" x14ac:dyDescent="0.2">
      <c r="B39" s="48" t="s">
        <v>63</v>
      </c>
      <c r="C39" s="64" t="s">
        <v>64</v>
      </c>
      <c r="D39" s="42"/>
      <c r="E39" s="43">
        <f t="shared" si="0"/>
        <v>0</v>
      </c>
      <c r="F39" s="44"/>
      <c r="G39" s="43">
        <f t="shared" si="1"/>
        <v>0</v>
      </c>
      <c r="H39" s="45"/>
      <c r="I39" s="43"/>
      <c r="J39" s="44"/>
      <c r="K39" s="43">
        <f t="shared" si="2"/>
        <v>0</v>
      </c>
      <c r="L39" s="46">
        <f t="shared" si="3"/>
        <v>0</v>
      </c>
      <c r="M39" s="47">
        <f t="shared" si="4"/>
        <v>0</v>
      </c>
    </row>
    <row r="40" spans="2:14" s="32" customFormat="1" ht="25.5" x14ac:dyDescent="0.2">
      <c r="B40" s="55" t="s">
        <v>65</v>
      </c>
      <c r="C40" s="65" t="s">
        <v>66</v>
      </c>
      <c r="D40" s="57">
        <f>SUM(D41:D42)</f>
        <v>43965.66</v>
      </c>
      <c r="E40" s="58">
        <f t="shared" si="0"/>
        <v>1.297547618397355E-2</v>
      </c>
      <c r="F40" s="59">
        <f>SUM(F41:F42)</f>
        <v>0</v>
      </c>
      <c r="G40" s="58">
        <f t="shared" si="1"/>
        <v>0</v>
      </c>
      <c r="H40" s="59">
        <f>SUM(H41:H42)</f>
        <v>0</v>
      </c>
      <c r="I40" s="58">
        <f t="shared" ref="I40:I103" si="5">IFERROR(H40/$L$185,"-")</f>
        <v>0</v>
      </c>
      <c r="J40" s="59">
        <f>SUM(J41:J42)</f>
        <v>0</v>
      </c>
      <c r="K40" s="58">
        <f t="shared" si="2"/>
        <v>0</v>
      </c>
      <c r="L40" s="59">
        <f t="shared" ref="L40:L103" si="6">SUM(D40,F40,H40,J40)</f>
        <v>43965.66</v>
      </c>
      <c r="M40" s="61">
        <f t="shared" si="4"/>
        <v>1.297547618397355E-2</v>
      </c>
    </row>
    <row r="41" spans="2:14" x14ac:dyDescent="0.2">
      <c r="B41" s="40" t="s">
        <v>67</v>
      </c>
      <c r="C41" s="41" t="s">
        <v>68</v>
      </c>
      <c r="D41" s="42">
        <v>43965.66</v>
      </c>
      <c r="E41" s="43">
        <f t="shared" si="0"/>
        <v>1.297547618397355E-2</v>
      </c>
      <c r="F41" s="44"/>
      <c r="G41" s="43">
        <f t="shared" si="1"/>
        <v>0</v>
      </c>
      <c r="H41" s="44"/>
      <c r="I41" s="43">
        <f t="shared" si="5"/>
        <v>0</v>
      </c>
      <c r="J41" s="44"/>
      <c r="K41" s="43">
        <f t="shared" si="2"/>
        <v>0</v>
      </c>
      <c r="L41" s="46">
        <f t="shared" si="6"/>
        <v>43965.66</v>
      </c>
      <c r="M41" s="47">
        <f t="shared" si="4"/>
        <v>1.297547618397355E-2</v>
      </c>
    </row>
    <row r="42" spans="2:14" x14ac:dyDescent="0.2">
      <c r="B42" s="40" t="s">
        <v>69</v>
      </c>
      <c r="C42" s="64" t="s">
        <v>70</v>
      </c>
      <c r="D42" s="42"/>
      <c r="E42" s="43">
        <f t="shared" si="0"/>
        <v>0</v>
      </c>
      <c r="F42" s="44"/>
      <c r="G42" s="43">
        <f t="shared" si="1"/>
        <v>0</v>
      </c>
      <c r="H42" s="44"/>
      <c r="I42" s="43">
        <f t="shared" si="5"/>
        <v>0</v>
      </c>
      <c r="J42" s="44"/>
      <c r="K42" s="43">
        <f t="shared" si="2"/>
        <v>0</v>
      </c>
      <c r="L42" s="46">
        <f t="shared" si="6"/>
        <v>0</v>
      </c>
      <c r="M42" s="47">
        <f t="shared" si="4"/>
        <v>0</v>
      </c>
    </row>
    <row r="43" spans="2:14" s="32" customFormat="1" ht="25.5" x14ac:dyDescent="0.2">
      <c r="B43" s="55" t="s">
        <v>71</v>
      </c>
      <c r="C43" s="65" t="s">
        <v>72</v>
      </c>
      <c r="D43" s="57">
        <f>SUM(D44:D46)</f>
        <v>1333.48</v>
      </c>
      <c r="E43" s="58">
        <f t="shared" si="0"/>
        <v>3.9354664485430325E-4</v>
      </c>
      <c r="F43" s="59">
        <f>SUM(F44:F46)</f>
        <v>0</v>
      </c>
      <c r="G43" s="58">
        <f t="shared" si="1"/>
        <v>0</v>
      </c>
      <c r="H43" s="59">
        <f>SUM(H44:H46)</f>
        <v>0</v>
      </c>
      <c r="I43" s="58">
        <f t="shared" si="5"/>
        <v>0</v>
      </c>
      <c r="J43" s="59">
        <f>SUM(J44:J46)</f>
        <v>0</v>
      </c>
      <c r="K43" s="58">
        <f t="shared" si="2"/>
        <v>0</v>
      </c>
      <c r="L43" s="59">
        <f t="shared" si="6"/>
        <v>1333.48</v>
      </c>
      <c r="M43" s="61">
        <f t="shared" si="4"/>
        <v>3.9354664485430325E-4</v>
      </c>
    </row>
    <row r="44" spans="2:14" x14ac:dyDescent="0.2">
      <c r="B44" s="40" t="s">
        <v>73</v>
      </c>
      <c r="C44" s="62" t="s">
        <v>74</v>
      </c>
      <c r="D44" s="42">
        <v>1333.48</v>
      </c>
      <c r="E44" s="43">
        <f t="shared" si="0"/>
        <v>3.9354664485430325E-4</v>
      </c>
      <c r="F44" s="44"/>
      <c r="G44" s="43">
        <f t="shared" si="1"/>
        <v>0</v>
      </c>
      <c r="H44" s="44"/>
      <c r="I44" s="43">
        <f t="shared" si="5"/>
        <v>0</v>
      </c>
      <c r="J44" s="44"/>
      <c r="K44" s="43">
        <f t="shared" si="2"/>
        <v>0</v>
      </c>
      <c r="L44" s="46">
        <f t="shared" si="6"/>
        <v>1333.48</v>
      </c>
      <c r="M44" s="47">
        <f t="shared" si="4"/>
        <v>3.9354664485430325E-4</v>
      </c>
    </row>
    <row r="45" spans="2:14" x14ac:dyDescent="0.2">
      <c r="B45" s="40" t="s">
        <v>75</v>
      </c>
      <c r="C45" s="41" t="s">
        <v>76</v>
      </c>
      <c r="D45" s="42"/>
      <c r="E45" s="43">
        <f t="shared" si="0"/>
        <v>0</v>
      </c>
      <c r="F45" s="44"/>
      <c r="G45" s="43">
        <f t="shared" si="1"/>
        <v>0</v>
      </c>
      <c r="H45" s="44"/>
      <c r="I45" s="43">
        <f t="shared" si="5"/>
        <v>0</v>
      </c>
      <c r="J45" s="44"/>
      <c r="K45" s="43">
        <f t="shared" si="2"/>
        <v>0</v>
      </c>
      <c r="L45" s="46">
        <f t="shared" si="6"/>
        <v>0</v>
      </c>
      <c r="M45" s="47">
        <f t="shared" si="4"/>
        <v>0</v>
      </c>
    </row>
    <row r="46" spans="2:14" x14ac:dyDescent="0.2">
      <c r="B46" s="40" t="s">
        <v>77</v>
      </c>
      <c r="C46" s="64" t="s">
        <v>78</v>
      </c>
      <c r="D46" s="42"/>
      <c r="E46" s="43">
        <f t="shared" si="0"/>
        <v>0</v>
      </c>
      <c r="F46" s="44"/>
      <c r="G46" s="43">
        <f t="shared" si="1"/>
        <v>0</v>
      </c>
      <c r="H46" s="44"/>
      <c r="I46" s="43">
        <f t="shared" si="5"/>
        <v>0</v>
      </c>
      <c r="J46" s="44"/>
      <c r="K46" s="43">
        <f t="shared" si="2"/>
        <v>0</v>
      </c>
      <c r="L46" s="46">
        <f t="shared" si="6"/>
        <v>0</v>
      </c>
      <c r="M46" s="47">
        <f t="shared" si="4"/>
        <v>0</v>
      </c>
    </row>
    <row r="47" spans="2:14" s="32" customFormat="1" x14ac:dyDescent="0.2">
      <c r="B47" s="55" t="s">
        <v>79</v>
      </c>
      <c r="C47" s="65" t="s">
        <v>80</v>
      </c>
      <c r="D47" s="57">
        <f>SUM(D48:D50)</f>
        <v>0</v>
      </c>
      <c r="E47" s="58">
        <f t="shared" si="0"/>
        <v>0</v>
      </c>
      <c r="F47" s="59">
        <f>SUM(F48:F50)</f>
        <v>0</v>
      </c>
      <c r="G47" s="58">
        <f t="shared" si="1"/>
        <v>0</v>
      </c>
      <c r="H47" s="59">
        <f>SUM(H48:H50)</f>
        <v>0</v>
      </c>
      <c r="I47" s="58">
        <f t="shared" si="5"/>
        <v>0</v>
      </c>
      <c r="J47" s="59">
        <f>SUM(J48:J50)</f>
        <v>0</v>
      </c>
      <c r="K47" s="58">
        <f t="shared" si="2"/>
        <v>0</v>
      </c>
      <c r="L47" s="59">
        <f t="shared" si="6"/>
        <v>0</v>
      </c>
      <c r="M47" s="61">
        <f t="shared" si="4"/>
        <v>0</v>
      </c>
    </row>
    <row r="48" spans="2:14" x14ac:dyDescent="0.2">
      <c r="B48" s="40" t="s">
        <v>81</v>
      </c>
      <c r="C48" s="62" t="s">
        <v>82</v>
      </c>
      <c r="D48" s="42"/>
      <c r="E48" s="43">
        <f t="shared" si="0"/>
        <v>0</v>
      </c>
      <c r="F48" s="44"/>
      <c r="G48" s="43">
        <f t="shared" si="1"/>
        <v>0</v>
      </c>
      <c r="H48" s="44"/>
      <c r="I48" s="43">
        <f t="shared" si="5"/>
        <v>0</v>
      </c>
      <c r="J48" s="44"/>
      <c r="K48" s="43">
        <f t="shared" si="2"/>
        <v>0</v>
      </c>
      <c r="L48" s="46">
        <f t="shared" si="6"/>
        <v>0</v>
      </c>
      <c r="M48" s="47">
        <f t="shared" si="4"/>
        <v>0</v>
      </c>
      <c r="N48" s="66"/>
    </row>
    <row r="49" spans="2:14" x14ac:dyDescent="0.2">
      <c r="B49" s="40" t="s">
        <v>83</v>
      </c>
      <c r="C49" s="64" t="s">
        <v>84</v>
      </c>
      <c r="D49" s="42"/>
      <c r="E49" s="43">
        <f t="shared" si="0"/>
        <v>0</v>
      </c>
      <c r="F49" s="44"/>
      <c r="G49" s="43">
        <f t="shared" si="1"/>
        <v>0</v>
      </c>
      <c r="H49" s="44"/>
      <c r="I49" s="43">
        <f t="shared" si="5"/>
        <v>0</v>
      </c>
      <c r="J49" s="44"/>
      <c r="K49" s="43">
        <f t="shared" si="2"/>
        <v>0</v>
      </c>
      <c r="L49" s="46">
        <f t="shared" si="6"/>
        <v>0</v>
      </c>
      <c r="M49" s="47">
        <f t="shared" si="4"/>
        <v>0</v>
      </c>
      <c r="N49" s="66"/>
    </row>
    <row r="50" spans="2:14" x14ac:dyDescent="0.2">
      <c r="B50" s="40" t="s">
        <v>85</v>
      </c>
      <c r="C50" s="64" t="s">
        <v>84</v>
      </c>
      <c r="D50" s="42"/>
      <c r="E50" s="43">
        <f t="shared" si="0"/>
        <v>0</v>
      </c>
      <c r="F50" s="44"/>
      <c r="G50" s="43">
        <f t="shared" si="1"/>
        <v>0</v>
      </c>
      <c r="H50" s="44"/>
      <c r="I50" s="43">
        <f t="shared" si="5"/>
        <v>0</v>
      </c>
      <c r="J50" s="44"/>
      <c r="K50" s="43">
        <f t="shared" si="2"/>
        <v>0</v>
      </c>
      <c r="L50" s="46">
        <f t="shared" si="6"/>
        <v>0</v>
      </c>
      <c r="M50" s="47">
        <f t="shared" si="4"/>
        <v>0</v>
      </c>
      <c r="N50" s="66"/>
    </row>
    <row r="51" spans="2:14" s="32" customFormat="1" x14ac:dyDescent="0.2">
      <c r="B51" s="67" t="s">
        <v>86</v>
      </c>
      <c r="C51" s="65" t="s">
        <v>87</v>
      </c>
      <c r="D51" s="57">
        <f>SUM(D52:D58)</f>
        <v>8272.39</v>
      </c>
      <c r="E51" s="58">
        <f t="shared" si="0"/>
        <v>2.4414099419760998E-3</v>
      </c>
      <c r="F51" s="59">
        <f>SUM(F52:F58)</f>
        <v>0</v>
      </c>
      <c r="G51" s="58">
        <f t="shared" si="1"/>
        <v>0</v>
      </c>
      <c r="H51" s="59">
        <f>SUM(H52:H58)</f>
        <v>0</v>
      </c>
      <c r="I51" s="58">
        <f t="shared" si="5"/>
        <v>0</v>
      </c>
      <c r="J51" s="59">
        <f>SUM(J52:J58)</f>
        <v>0</v>
      </c>
      <c r="K51" s="58">
        <f t="shared" si="2"/>
        <v>0</v>
      </c>
      <c r="L51" s="59">
        <f t="shared" si="6"/>
        <v>8272.39</v>
      </c>
      <c r="M51" s="61">
        <f t="shared" si="4"/>
        <v>2.4414099419760998E-3</v>
      </c>
    </row>
    <row r="52" spans="2:14" x14ac:dyDescent="0.2">
      <c r="B52" s="68" t="s">
        <v>88</v>
      </c>
      <c r="C52" s="62" t="s">
        <v>89</v>
      </c>
      <c r="D52" s="42">
        <v>4647.6000000000004</v>
      </c>
      <c r="E52" s="43">
        <f t="shared" si="0"/>
        <v>1.3716346601560278E-3</v>
      </c>
      <c r="F52" s="44"/>
      <c r="G52" s="43">
        <f t="shared" si="1"/>
        <v>0</v>
      </c>
      <c r="H52" s="44"/>
      <c r="I52" s="43">
        <f t="shared" si="5"/>
        <v>0</v>
      </c>
      <c r="J52" s="44"/>
      <c r="K52" s="43">
        <f t="shared" si="2"/>
        <v>0</v>
      </c>
      <c r="L52" s="46">
        <f t="shared" si="6"/>
        <v>4647.6000000000004</v>
      </c>
      <c r="M52" s="47">
        <f t="shared" si="4"/>
        <v>1.3716346601560278E-3</v>
      </c>
    </row>
    <row r="53" spans="2:14" x14ac:dyDescent="0.2">
      <c r="B53" s="68" t="s">
        <v>90</v>
      </c>
      <c r="C53" s="62" t="s">
        <v>91</v>
      </c>
      <c r="D53" s="42"/>
      <c r="E53" s="43">
        <f t="shared" si="0"/>
        <v>0</v>
      </c>
      <c r="F53" s="44"/>
      <c r="G53" s="43">
        <f t="shared" si="1"/>
        <v>0</v>
      </c>
      <c r="H53" s="44"/>
      <c r="I53" s="43">
        <f t="shared" si="5"/>
        <v>0</v>
      </c>
      <c r="J53" s="44"/>
      <c r="K53" s="43">
        <f t="shared" si="2"/>
        <v>0</v>
      </c>
      <c r="L53" s="46">
        <f t="shared" si="6"/>
        <v>0</v>
      </c>
      <c r="M53" s="47">
        <f t="shared" si="4"/>
        <v>0</v>
      </c>
    </row>
    <row r="54" spans="2:14" x14ac:dyDescent="0.2">
      <c r="B54" s="68" t="s">
        <v>92</v>
      </c>
      <c r="C54" s="41" t="s">
        <v>93</v>
      </c>
      <c r="D54" s="42"/>
      <c r="E54" s="43">
        <f t="shared" si="0"/>
        <v>0</v>
      </c>
      <c r="F54" s="44"/>
      <c r="G54" s="43">
        <f t="shared" si="1"/>
        <v>0</v>
      </c>
      <c r="H54" s="44"/>
      <c r="I54" s="43">
        <f t="shared" si="5"/>
        <v>0</v>
      </c>
      <c r="J54" s="44"/>
      <c r="K54" s="43">
        <f t="shared" si="2"/>
        <v>0</v>
      </c>
      <c r="L54" s="46">
        <f t="shared" si="6"/>
        <v>0</v>
      </c>
      <c r="M54" s="47">
        <f t="shared" si="4"/>
        <v>0</v>
      </c>
    </row>
    <row r="55" spans="2:14" x14ac:dyDescent="0.2">
      <c r="B55" s="68" t="s">
        <v>94</v>
      </c>
      <c r="C55" s="62" t="s">
        <v>95</v>
      </c>
      <c r="D55" s="42">
        <v>1420</v>
      </c>
      <c r="E55" s="43">
        <f t="shared" si="0"/>
        <v>4.1908107785126934E-4</v>
      </c>
      <c r="F55" s="44"/>
      <c r="G55" s="43">
        <f t="shared" si="1"/>
        <v>0</v>
      </c>
      <c r="H55" s="44"/>
      <c r="I55" s="43">
        <f t="shared" si="5"/>
        <v>0</v>
      </c>
      <c r="J55" s="44"/>
      <c r="K55" s="43">
        <f t="shared" si="2"/>
        <v>0</v>
      </c>
      <c r="L55" s="46">
        <f t="shared" si="6"/>
        <v>1420</v>
      </c>
      <c r="M55" s="47">
        <f t="shared" si="4"/>
        <v>4.1908107785126934E-4</v>
      </c>
    </row>
    <row r="56" spans="2:14" x14ac:dyDescent="0.2">
      <c r="B56" s="68" t="s">
        <v>96</v>
      </c>
      <c r="C56" s="41" t="s">
        <v>97</v>
      </c>
      <c r="D56" s="42"/>
      <c r="E56" s="43">
        <f t="shared" si="0"/>
        <v>0</v>
      </c>
      <c r="F56" s="44"/>
      <c r="G56" s="43">
        <f t="shared" si="1"/>
        <v>0</v>
      </c>
      <c r="H56" s="44"/>
      <c r="I56" s="43">
        <f t="shared" si="5"/>
        <v>0</v>
      </c>
      <c r="J56" s="44"/>
      <c r="K56" s="43">
        <f t="shared" si="2"/>
        <v>0</v>
      </c>
      <c r="L56" s="46">
        <f t="shared" si="6"/>
        <v>0</v>
      </c>
      <c r="M56" s="47">
        <f t="shared" si="4"/>
        <v>0</v>
      </c>
    </row>
    <row r="57" spans="2:14" x14ac:dyDescent="0.2">
      <c r="B57" s="68" t="s">
        <v>98</v>
      </c>
      <c r="C57" s="64" t="s">
        <v>99</v>
      </c>
      <c r="D57" s="42">
        <v>2204.79</v>
      </c>
      <c r="E57" s="43">
        <f t="shared" si="0"/>
        <v>6.5069420396880284E-4</v>
      </c>
      <c r="F57" s="44"/>
      <c r="G57" s="43">
        <f t="shared" si="1"/>
        <v>0</v>
      </c>
      <c r="H57" s="44"/>
      <c r="I57" s="43">
        <f t="shared" si="5"/>
        <v>0</v>
      </c>
      <c r="J57" s="44"/>
      <c r="K57" s="43">
        <f t="shared" si="2"/>
        <v>0</v>
      </c>
      <c r="L57" s="46">
        <f t="shared" si="6"/>
        <v>2204.79</v>
      </c>
      <c r="M57" s="47">
        <f t="shared" si="4"/>
        <v>6.5069420396880284E-4</v>
      </c>
    </row>
    <row r="58" spans="2:14" x14ac:dyDescent="0.2">
      <c r="B58" s="68" t="s">
        <v>100</v>
      </c>
      <c r="C58" s="64" t="s">
        <v>101</v>
      </c>
      <c r="D58" s="42"/>
      <c r="E58" s="43">
        <f t="shared" si="0"/>
        <v>0</v>
      </c>
      <c r="F58" s="44"/>
      <c r="G58" s="43">
        <f t="shared" si="1"/>
        <v>0</v>
      </c>
      <c r="H58" s="44"/>
      <c r="I58" s="43">
        <f t="shared" si="5"/>
        <v>0</v>
      </c>
      <c r="J58" s="44"/>
      <c r="K58" s="43">
        <f t="shared" si="2"/>
        <v>0</v>
      </c>
      <c r="L58" s="46">
        <f t="shared" si="6"/>
        <v>0</v>
      </c>
      <c r="M58" s="47">
        <f t="shared" si="4"/>
        <v>0</v>
      </c>
    </row>
    <row r="59" spans="2:14" s="32" customFormat="1" x14ac:dyDescent="0.2">
      <c r="B59" s="55" t="s">
        <v>102</v>
      </c>
      <c r="C59" s="65" t="s">
        <v>103</v>
      </c>
      <c r="D59" s="57">
        <f>SUM(D60:D86)</f>
        <v>171631.40000000002</v>
      </c>
      <c r="E59" s="58">
        <f t="shared" si="0"/>
        <v>5.065314936980448E-2</v>
      </c>
      <c r="F59" s="59">
        <f>SUM(F60:F86)</f>
        <v>0</v>
      </c>
      <c r="G59" s="58">
        <f t="shared" si="1"/>
        <v>0</v>
      </c>
      <c r="H59" s="59">
        <f>SUM(H60:H86)</f>
        <v>4454.6399999999994</v>
      </c>
      <c r="I59" s="58">
        <f t="shared" si="5"/>
        <v>1.3146868539713932E-3</v>
      </c>
      <c r="J59" s="59">
        <f>SUM(J60:J86)</f>
        <v>5765.8099999999986</v>
      </c>
      <c r="K59" s="58">
        <f t="shared" si="2"/>
        <v>1.7016492038631173E-3</v>
      </c>
      <c r="L59" s="59">
        <f t="shared" si="6"/>
        <v>181851.85000000003</v>
      </c>
      <c r="M59" s="61">
        <f t="shared" si="4"/>
        <v>5.366948542763899E-2</v>
      </c>
      <c r="N59" s="66"/>
    </row>
    <row r="60" spans="2:14" s="32" customFormat="1" x14ac:dyDescent="0.2">
      <c r="B60" s="69" t="s">
        <v>104</v>
      </c>
      <c r="C60" s="62" t="s">
        <v>105</v>
      </c>
      <c r="D60" s="42"/>
      <c r="E60" s="43">
        <f t="shared" si="0"/>
        <v>0</v>
      </c>
      <c r="F60" s="44"/>
      <c r="G60" s="43">
        <f t="shared" si="1"/>
        <v>0</v>
      </c>
      <c r="H60" s="44"/>
      <c r="I60" s="43">
        <f t="shared" si="5"/>
        <v>0</v>
      </c>
      <c r="J60" s="44"/>
      <c r="K60" s="43">
        <f t="shared" si="2"/>
        <v>0</v>
      </c>
      <c r="L60" s="46">
        <f t="shared" si="6"/>
        <v>0</v>
      </c>
      <c r="M60" s="47">
        <f t="shared" si="4"/>
        <v>0</v>
      </c>
      <c r="N60" s="66"/>
    </row>
    <row r="61" spans="2:14" s="32" customFormat="1" x14ac:dyDescent="0.2">
      <c r="B61" s="69" t="s">
        <v>106</v>
      </c>
      <c r="C61" s="62" t="s">
        <v>107</v>
      </c>
      <c r="D61" s="42"/>
      <c r="E61" s="43">
        <f t="shared" si="0"/>
        <v>0</v>
      </c>
      <c r="F61" s="44"/>
      <c r="G61" s="43">
        <f t="shared" si="1"/>
        <v>0</v>
      </c>
      <c r="H61" s="44"/>
      <c r="I61" s="43">
        <f t="shared" si="5"/>
        <v>0</v>
      </c>
      <c r="J61" s="44"/>
      <c r="K61" s="43">
        <f t="shared" si="2"/>
        <v>0</v>
      </c>
      <c r="L61" s="46">
        <f t="shared" si="6"/>
        <v>0</v>
      </c>
      <c r="M61" s="47">
        <f t="shared" si="4"/>
        <v>0</v>
      </c>
      <c r="N61" s="66"/>
    </row>
    <row r="62" spans="2:14" s="32" customFormat="1" x14ac:dyDescent="0.2">
      <c r="B62" s="69" t="s">
        <v>108</v>
      </c>
      <c r="C62" s="62" t="s">
        <v>109</v>
      </c>
      <c r="D62" s="42"/>
      <c r="E62" s="43">
        <f t="shared" si="0"/>
        <v>0</v>
      </c>
      <c r="F62" s="44"/>
      <c r="G62" s="43">
        <f t="shared" si="1"/>
        <v>0</v>
      </c>
      <c r="H62" s="44"/>
      <c r="I62" s="43">
        <f t="shared" si="5"/>
        <v>0</v>
      </c>
      <c r="J62" s="44"/>
      <c r="K62" s="43">
        <f t="shared" si="2"/>
        <v>0</v>
      </c>
      <c r="L62" s="46">
        <f t="shared" si="6"/>
        <v>0</v>
      </c>
      <c r="M62" s="47">
        <f t="shared" si="4"/>
        <v>0</v>
      </c>
      <c r="N62" s="66"/>
    </row>
    <row r="63" spans="2:14" s="32" customFormat="1" x14ac:dyDescent="0.2">
      <c r="B63" s="69" t="s">
        <v>110</v>
      </c>
      <c r="C63" s="62" t="s">
        <v>111</v>
      </c>
      <c r="D63" s="42"/>
      <c r="E63" s="43">
        <f t="shared" si="0"/>
        <v>0</v>
      </c>
      <c r="F63" s="44"/>
      <c r="G63" s="43">
        <f t="shared" si="1"/>
        <v>0</v>
      </c>
      <c r="H63" s="44">
        <v>1196.5699999999997</v>
      </c>
      <c r="I63" s="43">
        <f t="shared" si="5"/>
        <v>3.531407361440093E-4</v>
      </c>
      <c r="J63" s="44"/>
      <c r="K63" s="43">
        <f t="shared" si="2"/>
        <v>0</v>
      </c>
      <c r="L63" s="46">
        <f t="shared" si="6"/>
        <v>1196.5699999999997</v>
      </c>
      <c r="M63" s="47">
        <f t="shared" si="4"/>
        <v>3.531407361440093E-4</v>
      </c>
      <c r="N63" s="66"/>
    </row>
    <row r="64" spans="2:14" s="32" customFormat="1" x14ac:dyDescent="0.2">
      <c r="B64" s="69" t="s">
        <v>112</v>
      </c>
      <c r="C64" s="62" t="s">
        <v>113</v>
      </c>
      <c r="D64" s="42">
        <v>3666.96</v>
      </c>
      <c r="E64" s="43">
        <f t="shared" si="0"/>
        <v>1.0822208093221766E-3</v>
      </c>
      <c r="F64" s="44"/>
      <c r="G64" s="43">
        <f t="shared" si="1"/>
        <v>0</v>
      </c>
      <c r="H64" s="44"/>
      <c r="I64" s="43">
        <f t="shared" si="5"/>
        <v>0</v>
      </c>
      <c r="J64" s="44"/>
      <c r="K64" s="43">
        <f t="shared" si="2"/>
        <v>0</v>
      </c>
      <c r="L64" s="46">
        <f t="shared" si="6"/>
        <v>3666.96</v>
      </c>
      <c r="M64" s="47">
        <f t="shared" si="4"/>
        <v>1.0822208093221766E-3</v>
      </c>
      <c r="N64" s="66"/>
    </row>
    <row r="65" spans="2:14" s="32" customFormat="1" x14ac:dyDescent="0.2">
      <c r="B65" s="69" t="s">
        <v>114</v>
      </c>
      <c r="C65" s="62" t="s">
        <v>115</v>
      </c>
      <c r="D65" s="42">
        <v>19035.48</v>
      </c>
      <c r="E65" s="43">
        <f t="shared" si="0"/>
        <v>5.6178939970537188E-3</v>
      </c>
      <c r="F65" s="44"/>
      <c r="G65" s="43">
        <f t="shared" si="1"/>
        <v>0</v>
      </c>
      <c r="H65" s="44"/>
      <c r="I65" s="43">
        <f t="shared" si="5"/>
        <v>0</v>
      </c>
      <c r="J65" s="44"/>
      <c r="K65" s="43">
        <f t="shared" si="2"/>
        <v>0</v>
      </c>
      <c r="L65" s="46">
        <f t="shared" si="6"/>
        <v>19035.48</v>
      </c>
      <c r="M65" s="47">
        <f t="shared" si="4"/>
        <v>5.6178939970537188E-3</v>
      </c>
      <c r="N65" s="66"/>
    </row>
    <row r="66" spans="2:14" s="32" customFormat="1" ht="25.5" x14ac:dyDescent="0.2">
      <c r="B66" s="69" t="s">
        <v>116</v>
      </c>
      <c r="C66" s="62" t="s">
        <v>117</v>
      </c>
      <c r="D66" s="42"/>
      <c r="E66" s="43">
        <f t="shared" si="0"/>
        <v>0</v>
      </c>
      <c r="F66" s="44"/>
      <c r="G66" s="43">
        <f t="shared" si="1"/>
        <v>0</v>
      </c>
      <c r="H66" s="44"/>
      <c r="I66" s="43">
        <f t="shared" si="5"/>
        <v>0</v>
      </c>
      <c r="J66" s="44"/>
      <c r="K66" s="43">
        <f t="shared" si="2"/>
        <v>0</v>
      </c>
      <c r="L66" s="46">
        <f t="shared" si="6"/>
        <v>0</v>
      </c>
      <c r="M66" s="47">
        <f t="shared" si="4"/>
        <v>0</v>
      </c>
      <c r="N66" s="66"/>
    </row>
    <row r="67" spans="2:14" s="32" customFormat="1" ht="25.5" x14ac:dyDescent="0.2">
      <c r="B67" s="69" t="s">
        <v>118</v>
      </c>
      <c r="C67" s="62" t="s">
        <v>119</v>
      </c>
      <c r="D67" s="42">
        <v>3862.26</v>
      </c>
      <c r="E67" s="43">
        <f t="shared" si="0"/>
        <v>1.1398592139027068E-3</v>
      </c>
      <c r="F67" s="44"/>
      <c r="G67" s="43">
        <f t="shared" si="1"/>
        <v>0</v>
      </c>
      <c r="H67" s="44"/>
      <c r="I67" s="43">
        <f t="shared" si="5"/>
        <v>0</v>
      </c>
      <c r="J67" s="44"/>
      <c r="K67" s="43">
        <f t="shared" si="2"/>
        <v>0</v>
      </c>
      <c r="L67" s="46">
        <f t="shared" si="6"/>
        <v>3862.26</v>
      </c>
      <c r="M67" s="47">
        <f t="shared" si="4"/>
        <v>1.1398592139027068E-3</v>
      </c>
      <c r="N67" s="66"/>
    </row>
    <row r="68" spans="2:14" s="32" customFormat="1" x14ac:dyDescent="0.2">
      <c r="B68" s="68" t="s">
        <v>120</v>
      </c>
      <c r="C68" s="62" t="s">
        <v>121</v>
      </c>
      <c r="D68" s="42">
        <v>500.28</v>
      </c>
      <c r="E68" s="43">
        <f t="shared" si="0"/>
        <v>1.4764639551227677E-4</v>
      </c>
      <c r="F68" s="44"/>
      <c r="G68" s="43">
        <f t="shared" si="1"/>
        <v>0</v>
      </c>
      <c r="H68" s="44"/>
      <c r="I68" s="43">
        <f t="shared" si="5"/>
        <v>0</v>
      </c>
      <c r="J68" s="44"/>
      <c r="K68" s="43">
        <f t="shared" si="2"/>
        <v>0</v>
      </c>
      <c r="L68" s="46">
        <f t="shared" si="6"/>
        <v>500.28</v>
      </c>
      <c r="M68" s="47">
        <f t="shared" si="4"/>
        <v>1.4764639551227677E-4</v>
      </c>
      <c r="N68" s="66"/>
    </row>
    <row r="69" spans="2:14" s="32" customFormat="1" ht="25.5" x14ac:dyDescent="0.2">
      <c r="B69" s="68" t="s">
        <v>122</v>
      </c>
      <c r="C69" s="62" t="s">
        <v>123</v>
      </c>
      <c r="D69" s="42"/>
      <c r="E69" s="43">
        <f t="shared" si="0"/>
        <v>0</v>
      </c>
      <c r="F69" s="44"/>
      <c r="G69" s="43">
        <f t="shared" si="1"/>
        <v>0</v>
      </c>
      <c r="H69" s="44"/>
      <c r="I69" s="43">
        <f t="shared" si="5"/>
        <v>0</v>
      </c>
      <c r="J69" s="44"/>
      <c r="K69" s="43">
        <f t="shared" si="2"/>
        <v>0</v>
      </c>
      <c r="L69" s="46">
        <f t="shared" si="6"/>
        <v>0</v>
      </c>
      <c r="M69" s="47">
        <f t="shared" si="4"/>
        <v>0</v>
      </c>
      <c r="N69" s="66"/>
    </row>
    <row r="70" spans="2:14" s="32" customFormat="1" x14ac:dyDescent="0.2">
      <c r="B70" s="68" t="s">
        <v>124</v>
      </c>
      <c r="C70" s="62" t="s">
        <v>125</v>
      </c>
      <c r="D70" s="42"/>
      <c r="E70" s="43">
        <f t="shared" si="0"/>
        <v>0</v>
      </c>
      <c r="F70" s="44"/>
      <c r="G70" s="43">
        <f t="shared" si="1"/>
        <v>0</v>
      </c>
      <c r="H70" s="44"/>
      <c r="I70" s="43">
        <f t="shared" si="5"/>
        <v>0</v>
      </c>
      <c r="J70" s="44"/>
      <c r="K70" s="43">
        <f t="shared" si="2"/>
        <v>0</v>
      </c>
      <c r="L70" s="46">
        <f t="shared" si="6"/>
        <v>0</v>
      </c>
      <c r="M70" s="47">
        <f t="shared" si="4"/>
        <v>0</v>
      </c>
      <c r="N70" s="66"/>
    </row>
    <row r="71" spans="2:14" s="32" customFormat="1" x14ac:dyDescent="0.2">
      <c r="B71" s="68" t="s">
        <v>126</v>
      </c>
      <c r="C71" s="62" t="s">
        <v>127</v>
      </c>
      <c r="D71" s="42">
        <v>34483.199999999997</v>
      </c>
      <c r="E71" s="43">
        <f t="shared" si="0"/>
        <v>1.0176941284338655E-2</v>
      </c>
      <c r="F71" s="44"/>
      <c r="G71" s="43">
        <f t="shared" si="1"/>
        <v>0</v>
      </c>
      <c r="H71" s="44"/>
      <c r="I71" s="43">
        <f t="shared" si="5"/>
        <v>0</v>
      </c>
      <c r="J71" s="44"/>
      <c r="K71" s="43">
        <f t="shared" si="2"/>
        <v>0</v>
      </c>
      <c r="L71" s="46">
        <f t="shared" si="6"/>
        <v>34483.199999999997</v>
      </c>
      <c r="M71" s="47">
        <f t="shared" si="4"/>
        <v>1.0176941284338655E-2</v>
      </c>
      <c r="N71" s="66"/>
    </row>
    <row r="72" spans="2:14" s="32" customFormat="1" x14ac:dyDescent="0.2">
      <c r="B72" s="68" t="s">
        <v>128</v>
      </c>
      <c r="C72" s="62" t="s">
        <v>129</v>
      </c>
      <c r="D72" s="42">
        <v>18.54</v>
      </c>
      <c r="E72" s="43">
        <f t="shared" si="0"/>
        <v>5.4716642136355866E-6</v>
      </c>
      <c r="F72" s="44"/>
      <c r="G72" s="43">
        <f t="shared" si="1"/>
        <v>0</v>
      </c>
      <c r="H72" s="44">
        <v>1370.3499999999997</v>
      </c>
      <c r="I72" s="43">
        <f t="shared" si="5"/>
        <v>4.0442799650245549E-4</v>
      </c>
      <c r="J72" s="44"/>
      <c r="K72" s="43">
        <f t="shared" si="2"/>
        <v>0</v>
      </c>
      <c r="L72" s="46">
        <f t="shared" si="6"/>
        <v>1388.8899999999996</v>
      </c>
      <c r="M72" s="47">
        <f t="shared" si="4"/>
        <v>4.0989966071609108E-4</v>
      </c>
      <c r="N72" s="66"/>
    </row>
    <row r="73" spans="2:14" s="32" customFormat="1" x14ac:dyDescent="0.2">
      <c r="B73" s="68" t="s">
        <v>130</v>
      </c>
      <c r="C73" s="62" t="s">
        <v>131</v>
      </c>
      <c r="D73" s="42">
        <v>1149.72</v>
      </c>
      <c r="E73" s="43">
        <f t="shared" si="0"/>
        <v>3.3931401185011367E-4</v>
      </c>
      <c r="F73" s="44"/>
      <c r="G73" s="43">
        <f t="shared" si="1"/>
        <v>0</v>
      </c>
      <c r="H73" s="44"/>
      <c r="I73" s="43">
        <f t="shared" si="5"/>
        <v>0</v>
      </c>
      <c r="J73" s="44"/>
      <c r="K73" s="43">
        <f t="shared" si="2"/>
        <v>0</v>
      </c>
      <c r="L73" s="46">
        <f t="shared" si="6"/>
        <v>1149.72</v>
      </c>
      <c r="M73" s="47">
        <f t="shared" si="4"/>
        <v>3.3931401185011367E-4</v>
      </c>
      <c r="N73" s="66"/>
    </row>
    <row r="74" spans="2:14" s="32" customFormat="1" ht="25.5" x14ac:dyDescent="0.2">
      <c r="B74" s="68" t="s">
        <v>132</v>
      </c>
      <c r="C74" s="62" t="s">
        <v>133</v>
      </c>
      <c r="D74" s="42">
        <v>990.06</v>
      </c>
      <c r="E74" s="43">
        <f t="shared" si="0"/>
        <v>2.9219395206861107E-4</v>
      </c>
      <c r="F74" s="44"/>
      <c r="G74" s="43">
        <f t="shared" si="1"/>
        <v>0</v>
      </c>
      <c r="H74" s="44">
        <v>1887.7199999999998</v>
      </c>
      <c r="I74" s="43">
        <f t="shared" si="5"/>
        <v>5.5711812132492819E-4</v>
      </c>
      <c r="J74" s="44"/>
      <c r="K74" s="43">
        <f t="shared" si="2"/>
        <v>0</v>
      </c>
      <c r="L74" s="46">
        <f t="shared" si="6"/>
        <v>2877.7799999999997</v>
      </c>
      <c r="M74" s="47">
        <f t="shared" si="4"/>
        <v>8.4931207339353925E-4</v>
      </c>
      <c r="N74" s="66"/>
    </row>
    <row r="75" spans="2:14" s="32" customFormat="1" ht="25.5" x14ac:dyDescent="0.2">
      <c r="B75" s="68" t="s">
        <v>134</v>
      </c>
      <c r="C75" s="62" t="s">
        <v>135</v>
      </c>
      <c r="D75" s="42"/>
      <c r="E75" s="43">
        <f t="shared" si="0"/>
        <v>0</v>
      </c>
      <c r="F75" s="44"/>
      <c r="G75" s="43">
        <f t="shared" si="1"/>
        <v>0</v>
      </c>
      <c r="H75" s="44"/>
      <c r="I75" s="43">
        <f t="shared" si="5"/>
        <v>0</v>
      </c>
      <c r="J75" s="44"/>
      <c r="K75" s="43">
        <f t="shared" si="2"/>
        <v>0</v>
      </c>
      <c r="L75" s="46">
        <f t="shared" si="6"/>
        <v>0</v>
      </c>
      <c r="M75" s="47">
        <f t="shared" si="4"/>
        <v>0</v>
      </c>
      <c r="N75" s="66"/>
    </row>
    <row r="76" spans="2:14" s="32" customFormat="1" x14ac:dyDescent="0.2">
      <c r="B76" s="68" t="s">
        <v>136</v>
      </c>
      <c r="C76" s="62" t="s">
        <v>137</v>
      </c>
      <c r="D76" s="42">
        <v>57834.23</v>
      </c>
      <c r="E76" s="43">
        <f t="shared" si="0"/>
        <v>1.7068472848660716E-2</v>
      </c>
      <c r="F76" s="44"/>
      <c r="G76" s="43">
        <f t="shared" si="1"/>
        <v>0</v>
      </c>
      <c r="H76" s="44"/>
      <c r="I76" s="43">
        <f t="shared" si="5"/>
        <v>0</v>
      </c>
      <c r="J76" s="44"/>
      <c r="K76" s="43">
        <f t="shared" si="2"/>
        <v>0</v>
      </c>
      <c r="L76" s="46">
        <f t="shared" si="6"/>
        <v>57834.23</v>
      </c>
      <c r="M76" s="47">
        <f t="shared" si="4"/>
        <v>1.7068472848660716E-2</v>
      </c>
      <c r="N76" s="66"/>
    </row>
    <row r="77" spans="2:14" s="32" customFormat="1" x14ac:dyDescent="0.2">
      <c r="B77" s="68" t="s">
        <v>138</v>
      </c>
      <c r="C77" s="62" t="s">
        <v>139</v>
      </c>
      <c r="D77" s="42">
        <v>2829.7699999999995</v>
      </c>
      <c r="E77" s="43">
        <f t="shared" ref="E77:E140" si="7">IFERROR(D77/$L$185,"-")</f>
        <v>8.351430011768917E-4</v>
      </c>
      <c r="F77" s="44"/>
      <c r="G77" s="43">
        <f t="shared" ref="G77:G140" si="8">IFERROR(F77/$L$185,"-")</f>
        <v>0</v>
      </c>
      <c r="H77" s="44"/>
      <c r="I77" s="43">
        <f t="shared" si="5"/>
        <v>0</v>
      </c>
      <c r="J77" s="44"/>
      <c r="K77" s="43">
        <f t="shared" ref="K77:K140" si="9">IFERROR(J77/$L$185,"-")</f>
        <v>0</v>
      </c>
      <c r="L77" s="46">
        <f t="shared" si="6"/>
        <v>2829.7699999999995</v>
      </c>
      <c r="M77" s="47">
        <f t="shared" ref="M77:M140" si="10">IFERROR(L77/$L$185,"-")</f>
        <v>8.351430011768917E-4</v>
      </c>
      <c r="N77" s="66"/>
    </row>
    <row r="78" spans="2:14" s="32" customFormat="1" x14ac:dyDescent="0.2">
      <c r="B78" s="68" t="s">
        <v>140</v>
      </c>
      <c r="C78" s="62" t="s">
        <v>141</v>
      </c>
      <c r="D78" s="42"/>
      <c r="E78" s="43">
        <f t="shared" si="7"/>
        <v>0</v>
      </c>
      <c r="F78" s="44"/>
      <c r="G78" s="43">
        <f t="shared" si="8"/>
        <v>0</v>
      </c>
      <c r="H78" s="44"/>
      <c r="I78" s="43">
        <f t="shared" si="5"/>
        <v>0</v>
      </c>
      <c r="J78" s="44">
        <v>5765.8099999999986</v>
      </c>
      <c r="K78" s="43">
        <f t="shared" si="9"/>
        <v>1.7016492038631173E-3</v>
      </c>
      <c r="L78" s="46">
        <f t="shared" si="6"/>
        <v>5765.8099999999986</v>
      </c>
      <c r="M78" s="47">
        <f t="shared" si="10"/>
        <v>1.7016492038631173E-3</v>
      </c>
      <c r="N78" s="66"/>
    </row>
    <row r="79" spans="2:14" s="32" customFormat="1" x14ac:dyDescent="0.2">
      <c r="B79" s="68" t="s">
        <v>142</v>
      </c>
      <c r="C79" s="62" t="s">
        <v>143</v>
      </c>
      <c r="D79" s="42">
        <v>17527.690000000002</v>
      </c>
      <c r="E79" s="43">
        <f t="shared" si="7"/>
        <v>5.1729036742555745E-3</v>
      </c>
      <c r="F79" s="44"/>
      <c r="G79" s="43">
        <f t="shared" si="8"/>
        <v>0</v>
      </c>
      <c r="H79" s="44"/>
      <c r="I79" s="43">
        <f t="shared" si="5"/>
        <v>0</v>
      </c>
      <c r="J79" s="44"/>
      <c r="K79" s="43">
        <f t="shared" si="9"/>
        <v>0</v>
      </c>
      <c r="L79" s="46">
        <f t="shared" si="6"/>
        <v>17527.690000000002</v>
      </c>
      <c r="M79" s="47">
        <f t="shared" si="10"/>
        <v>5.1729036742555745E-3</v>
      </c>
      <c r="N79" s="66"/>
    </row>
    <row r="80" spans="2:14" s="32" customFormat="1" x14ac:dyDescent="0.2">
      <c r="B80" s="68" t="s">
        <v>144</v>
      </c>
      <c r="C80" s="62" t="s">
        <v>145</v>
      </c>
      <c r="D80" s="42"/>
      <c r="E80" s="43">
        <f t="shared" si="7"/>
        <v>0</v>
      </c>
      <c r="F80" s="44"/>
      <c r="G80" s="43">
        <f t="shared" si="8"/>
        <v>0</v>
      </c>
      <c r="H80" s="44"/>
      <c r="I80" s="43">
        <f t="shared" si="5"/>
        <v>0</v>
      </c>
      <c r="J80" s="44"/>
      <c r="K80" s="43">
        <f t="shared" si="9"/>
        <v>0</v>
      </c>
      <c r="L80" s="46">
        <f t="shared" si="6"/>
        <v>0</v>
      </c>
      <c r="M80" s="47">
        <f t="shared" si="10"/>
        <v>0</v>
      </c>
      <c r="N80" s="66"/>
    </row>
    <row r="81" spans="2:14" s="32" customFormat="1" ht="25.5" x14ac:dyDescent="0.2">
      <c r="B81" s="68" t="s">
        <v>146</v>
      </c>
      <c r="C81" s="62" t="s">
        <v>147</v>
      </c>
      <c r="D81" s="42">
        <v>164.98</v>
      </c>
      <c r="E81" s="43">
        <f t="shared" si="7"/>
        <v>4.8690138185846768E-5</v>
      </c>
      <c r="F81" s="44"/>
      <c r="G81" s="43">
        <f t="shared" si="8"/>
        <v>0</v>
      </c>
      <c r="H81" s="44"/>
      <c r="I81" s="43">
        <f t="shared" si="5"/>
        <v>0</v>
      </c>
      <c r="J81" s="44"/>
      <c r="K81" s="43">
        <f t="shared" si="9"/>
        <v>0</v>
      </c>
      <c r="L81" s="46">
        <f t="shared" si="6"/>
        <v>164.98</v>
      </c>
      <c r="M81" s="47">
        <f t="shared" si="10"/>
        <v>4.8690138185846768E-5</v>
      </c>
      <c r="N81" s="66"/>
    </row>
    <row r="82" spans="2:14" s="32" customFormat="1" ht="25.5" x14ac:dyDescent="0.2">
      <c r="B82" s="68" t="s">
        <v>148</v>
      </c>
      <c r="C82" s="62" t="s">
        <v>149</v>
      </c>
      <c r="D82" s="42">
        <v>641.22</v>
      </c>
      <c r="E82" s="43">
        <f t="shared" si="7"/>
        <v>1.8924166812661335E-4</v>
      </c>
      <c r="F82" s="44"/>
      <c r="G82" s="43">
        <f t="shared" si="8"/>
        <v>0</v>
      </c>
      <c r="H82" s="44"/>
      <c r="I82" s="43">
        <f t="shared" si="5"/>
        <v>0</v>
      </c>
      <c r="J82" s="44"/>
      <c r="K82" s="43">
        <f t="shared" si="9"/>
        <v>0</v>
      </c>
      <c r="L82" s="46">
        <f t="shared" si="6"/>
        <v>641.22</v>
      </c>
      <c r="M82" s="47">
        <f t="shared" si="10"/>
        <v>1.8924166812661335E-4</v>
      </c>
      <c r="N82" s="66"/>
    </row>
    <row r="83" spans="2:14" s="32" customFormat="1" x14ac:dyDescent="0.2">
      <c r="B83" s="68" t="s">
        <v>150</v>
      </c>
      <c r="C83" s="62" t="s">
        <v>151</v>
      </c>
      <c r="D83" s="42">
        <v>26319.48</v>
      </c>
      <c r="E83" s="43">
        <f t="shared" si="7"/>
        <v>7.7676028499189618E-3</v>
      </c>
      <c r="F83" s="44"/>
      <c r="G83" s="43">
        <f t="shared" si="8"/>
        <v>0</v>
      </c>
      <c r="H83" s="44"/>
      <c r="I83" s="43">
        <f t="shared" si="5"/>
        <v>0</v>
      </c>
      <c r="J83" s="44"/>
      <c r="K83" s="43">
        <f t="shared" si="9"/>
        <v>0</v>
      </c>
      <c r="L83" s="46">
        <f t="shared" si="6"/>
        <v>26319.48</v>
      </c>
      <c r="M83" s="47">
        <f t="shared" si="10"/>
        <v>7.7676028499189618E-3</v>
      </c>
      <c r="N83" s="66"/>
    </row>
    <row r="84" spans="2:14" s="32" customFormat="1" x14ac:dyDescent="0.2">
      <c r="B84" s="68" t="s">
        <v>152</v>
      </c>
      <c r="C84" s="62" t="s">
        <v>153</v>
      </c>
      <c r="D84" s="42">
        <v>2607.5300000000002</v>
      </c>
      <c r="E84" s="43">
        <f t="shared" si="7"/>
        <v>7.6955386121797212E-4</v>
      </c>
      <c r="F84" s="44"/>
      <c r="G84" s="43">
        <f t="shared" si="8"/>
        <v>0</v>
      </c>
      <c r="H84" s="44"/>
      <c r="I84" s="43">
        <f t="shared" si="5"/>
        <v>0</v>
      </c>
      <c r="J84" s="44"/>
      <c r="K84" s="43">
        <f t="shared" si="9"/>
        <v>0</v>
      </c>
      <c r="L84" s="46">
        <f t="shared" si="6"/>
        <v>2607.5300000000002</v>
      </c>
      <c r="M84" s="47">
        <f t="shared" si="10"/>
        <v>7.6955386121797212E-4</v>
      </c>
      <c r="N84" s="66"/>
    </row>
    <row r="85" spans="2:14" s="32" customFormat="1" x14ac:dyDescent="0.2">
      <c r="B85" s="68" t="s">
        <v>154</v>
      </c>
      <c r="C85" s="62" t="s">
        <v>155</v>
      </c>
      <c r="D85" s="42"/>
      <c r="E85" s="43">
        <f t="shared" si="7"/>
        <v>0</v>
      </c>
      <c r="F85" s="44"/>
      <c r="G85" s="43">
        <f t="shared" si="8"/>
        <v>0</v>
      </c>
      <c r="H85" s="44"/>
      <c r="I85" s="43">
        <f t="shared" si="5"/>
        <v>0</v>
      </c>
      <c r="J85" s="44"/>
      <c r="K85" s="43">
        <f t="shared" si="9"/>
        <v>0</v>
      </c>
      <c r="L85" s="46">
        <f t="shared" si="6"/>
        <v>0</v>
      </c>
      <c r="M85" s="47">
        <f t="shared" si="10"/>
        <v>0</v>
      </c>
      <c r="N85" s="66"/>
    </row>
    <row r="86" spans="2:14" s="32" customFormat="1" x14ac:dyDescent="0.2">
      <c r="B86" s="68" t="s">
        <v>156</v>
      </c>
      <c r="C86" s="62" t="s">
        <v>157</v>
      </c>
      <c r="D86" s="42"/>
      <c r="E86" s="43">
        <f t="shared" si="7"/>
        <v>0</v>
      </c>
      <c r="F86" s="44"/>
      <c r="G86" s="43">
        <f t="shared" si="8"/>
        <v>0</v>
      </c>
      <c r="H86" s="44"/>
      <c r="I86" s="43">
        <f t="shared" si="5"/>
        <v>0</v>
      </c>
      <c r="J86" s="44"/>
      <c r="K86" s="43">
        <f t="shared" si="9"/>
        <v>0</v>
      </c>
      <c r="L86" s="46">
        <f t="shared" si="6"/>
        <v>0</v>
      </c>
      <c r="M86" s="47">
        <f t="shared" si="10"/>
        <v>0</v>
      </c>
      <c r="N86" s="66"/>
    </row>
    <row r="87" spans="2:14" s="32" customFormat="1" x14ac:dyDescent="0.2">
      <c r="B87" s="55" t="s">
        <v>158</v>
      </c>
      <c r="C87" s="65" t="s">
        <v>159</v>
      </c>
      <c r="D87" s="57">
        <f>SUM(D88:D113)</f>
        <v>953343.94</v>
      </c>
      <c r="E87" s="58">
        <f t="shared" si="7"/>
        <v>0.28135803235082807</v>
      </c>
      <c r="F87" s="59">
        <f>SUM(F88:F113)</f>
        <v>0</v>
      </c>
      <c r="G87" s="58">
        <f t="shared" si="8"/>
        <v>0</v>
      </c>
      <c r="H87" s="59">
        <f>SUM(H88:H113)</f>
        <v>2183.6099999999997</v>
      </c>
      <c r="I87" s="58">
        <f t="shared" si="5"/>
        <v>6.4444340310338744E-4</v>
      </c>
      <c r="J87" s="59">
        <f>SUM(J88:J113)</f>
        <v>0</v>
      </c>
      <c r="K87" s="58">
        <f t="shared" si="9"/>
        <v>0</v>
      </c>
      <c r="L87" s="59">
        <f t="shared" si="6"/>
        <v>955527.54999999993</v>
      </c>
      <c r="M87" s="61">
        <f t="shared" si="10"/>
        <v>0.28200247575393145</v>
      </c>
      <c r="N87" s="66"/>
    </row>
    <row r="88" spans="2:14" x14ac:dyDescent="0.2">
      <c r="B88" s="40" t="s">
        <v>160</v>
      </c>
      <c r="C88" s="62" t="s">
        <v>161</v>
      </c>
      <c r="D88" s="42">
        <v>44549.98</v>
      </c>
      <c r="E88" s="43">
        <f t="shared" si="7"/>
        <v>1.314792509623415E-2</v>
      </c>
      <c r="F88" s="44"/>
      <c r="G88" s="43">
        <f t="shared" si="8"/>
        <v>0</v>
      </c>
      <c r="H88" s="44"/>
      <c r="I88" s="43">
        <f t="shared" si="5"/>
        <v>0</v>
      </c>
      <c r="J88" s="44"/>
      <c r="K88" s="43">
        <f t="shared" si="9"/>
        <v>0</v>
      </c>
      <c r="L88" s="46">
        <f t="shared" si="6"/>
        <v>44549.98</v>
      </c>
      <c r="M88" s="47">
        <f t="shared" si="10"/>
        <v>1.314792509623415E-2</v>
      </c>
      <c r="N88" s="66"/>
    </row>
    <row r="89" spans="2:14" x14ac:dyDescent="0.2">
      <c r="B89" s="40" t="s">
        <v>162</v>
      </c>
      <c r="C89" s="62" t="s">
        <v>163</v>
      </c>
      <c r="D89" s="42">
        <v>495.60000000000036</v>
      </c>
      <c r="E89" s="43">
        <f t="shared" si="7"/>
        <v>1.4626519872048538E-4</v>
      </c>
      <c r="F89" s="44"/>
      <c r="G89" s="43">
        <f t="shared" si="8"/>
        <v>0</v>
      </c>
      <c r="H89" s="44"/>
      <c r="I89" s="43">
        <f t="shared" si="5"/>
        <v>0</v>
      </c>
      <c r="J89" s="44"/>
      <c r="K89" s="43">
        <f t="shared" si="9"/>
        <v>0</v>
      </c>
      <c r="L89" s="46">
        <f t="shared" si="6"/>
        <v>495.60000000000036</v>
      </c>
      <c r="M89" s="47">
        <f t="shared" si="10"/>
        <v>1.4626519872048538E-4</v>
      </c>
      <c r="N89" s="66"/>
    </row>
    <row r="90" spans="2:14" x14ac:dyDescent="0.2">
      <c r="B90" s="40" t="s">
        <v>164</v>
      </c>
      <c r="C90" s="62" t="s">
        <v>165</v>
      </c>
      <c r="D90" s="70"/>
      <c r="E90" s="43">
        <f t="shared" si="7"/>
        <v>0</v>
      </c>
      <c r="F90" s="71"/>
      <c r="G90" s="43">
        <f t="shared" si="8"/>
        <v>0</v>
      </c>
      <c r="H90" s="71"/>
      <c r="I90" s="43">
        <f t="shared" si="5"/>
        <v>0</v>
      </c>
      <c r="J90" s="44"/>
      <c r="K90" s="43">
        <f t="shared" si="9"/>
        <v>0</v>
      </c>
      <c r="L90" s="46">
        <f t="shared" si="6"/>
        <v>0</v>
      </c>
      <c r="M90" s="47">
        <f t="shared" si="10"/>
        <v>0</v>
      </c>
      <c r="N90" s="66"/>
    </row>
    <row r="91" spans="2:14" x14ac:dyDescent="0.2">
      <c r="B91" s="40" t="s">
        <v>166</v>
      </c>
      <c r="C91" s="62" t="s">
        <v>167</v>
      </c>
      <c r="D91" s="42"/>
      <c r="E91" s="43">
        <f t="shared" si="7"/>
        <v>0</v>
      </c>
      <c r="F91" s="44"/>
      <c r="G91" s="43">
        <f t="shared" si="8"/>
        <v>0</v>
      </c>
      <c r="H91" s="44"/>
      <c r="I91" s="43">
        <f t="shared" si="5"/>
        <v>0</v>
      </c>
      <c r="J91" s="44"/>
      <c r="K91" s="43">
        <f t="shared" si="9"/>
        <v>0</v>
      </c>
      <c r="L91" s="46">
        <f t="shared" si="6"/>
        <v>0</v>
      </c>
      <c r="M91" s="47">
        <f t="shared" si="10"/>
        <v>0</v>
      </c>
      <c r="N91" s="66"/>
    </row>
    <row r="92" spans="2:14" x14ac:dyDescent="0.2">
      <c r="B92" s="40" t="s">
        <v>168</v>
      </c>
      <c r="C92" s="62" t="s">
        <v>169</v>
      </c>
      <c r="D92" s="42"/>
      <c r="E92" s="43">
        <f t="shared" si="7"/>
        <v>0</v>
      </c>
      <c r="F92" s="44"/>
      <c r="G92" s="43">
        <f t="shared" si="8"/>
        <v>0</v>
      </c>
      <c r="H92" s="44"/>
      <c r="I92" s="43">
        <f t="shared" si="5"/>
        <v>0</v>
      </c>
      <c r="J92" s="44"/>
      <c r="K92" s="43">
        <f t="shared" si="9"/>
        <v>0</v>
      </c>
      <c r="L92" s="46">
        <f t="shared" si="6"/>
        <v>0</v>
      </c>
      <c r="M92" s="47">
        <f t="shared" si="10"/>
        <v>0</v>
      </c>
      <c r="N92" s="66"/>
    </row>
    <row r="93" spans="2:14" x14ac:dyDescent="0.2">
      <c r="B93" s="40" t="s">
        <v>170</v>
      </c>
      <c r="C93" s="62" t="s">
        <v>171</v>
      </c>
      <c r="D93" s="42">
        <v>83043.73</v>
      </c>
      <c r="E93" s="43">
        <f t="shared" si="7"/>
        <v>2.4508490054359008E-2</v>
      </c>
      <c r="F93" s="44"/>
      <c r="G93" s="43">
        <f t="shared" si="8"/>
        <v>0</v>
      </c>
      <c r="H93" s="44"/>
      <c r="I93" s="43">
        <f t="shared" si="5"/>
        <v>0</v>
      </c>
      <c r="J93" s="44"/>
      <c r="K93" s="43">
        <f t="shared" si="9"/>
        <v>0</v>
      </c>
      <c r="L93" s="46">
        <f t="shared" si="6"/>
        <v>83043.73</v>
      </c>
      <c r="M93" s="47">
        <f t="shared" si="10"/>
        <v>2.4508490054359008E-2</v>
      </c>
      <c r="N93" s="66"/>
    </row>
    <row r="94" spans="2:14" x14ac:dyDescent="0.2">
      <c r="B94" s="40" t="s">
        <v>172</v>
      </c>
      <c r="C94" s="62" t="s">
        <v>173</v>
      </c>
      <c r="D94" s="42">
        <v>3972.81</v>
      </c>
      <c r="E94" s="43">
        <f t="shared" si="7"/>
        <v>1.1724855611959868E-3</v>
      </c>
      <c r="F94" s="44"/>
      <c r="G94" s="43">
        <f t="shared" si="8"/>
        <v>0</v>
      </c>
      <c r="H94" s="44"/>
      <c r="I94" s="43">
        <f t="shared" si="5"/>
        <v>0</v>
      </c>
      <c r="J94" s="44"/>
      <c r="K94" s="43">
        <f t="shared" si="9"/>
        <v>0</v>
      </c>
      <c r="L94" s="46">
        <f t="shared" si="6"/>
        <v>3972.81</v>
      </c>
      <c r="M94" s="47">
        <f t="shared" si="10"/>
        <v>1.1724855611959868E-3</v>
      </c>
      <c r="N94" s="66"/>
    </row>
    <row r="95" spans="2:14" x14ac:dyDescent="0.2">
      <c r="B95" s="40" t="s">
        <v>174</v>
      </c>
      <c r="C95" s="62" t="s">
        <v>175</v>
      </c>
      <c r="D95" s="42">
        <v>3669.34</v>
      </c>
      <c r="E95" s="43">
        <f t="shared" si="7"/>
        <v>1.0829232128188569E-3</v>
      </c>
      <c r="F95" s="44"/>
      <c r="G95" s="43">
        <f t="shared" si="8"/>
        <v>0</v>
      </c>
      <c r="H95" s="44"/>
      <c r="I95" s="43">
        <f t="shared" si="5"/>
        <v>0</v>
      </c>
      <c r="J95" s="44"/>
      <c r="K95" s="43">
        <f t="shared" si="9"/>
        <v>0</v>
      </c>
      <c r="L95" s="46">
        <f t="shared" si="6"/>
        <v>3669.34</v>
      </c>
      <c r="M95" s="47">
        <f t="shared" si="10"/>
        <v>1.0829232128188569E-3</v>
      </c>
      <c r="N95" s="66"/>
    </row>
    <row r="96" spans="2:14" x14ac:dyDescent="0.2">
      <c r="B96" s="40" t="s">
        <v>176</v>
      </c>
      <c r="C96" s="62" t="s">
        <v>177</v>
      </c>
      <c r="D96" s="42"/>
      <c r="E96" s="43">
        <f t="shared" si="7"/>
        <v>0</v>
      </c>
      <c r="F96" s="44"/>
      <c r="G96" s="43">
        <f t="shared" si="8"/>
        <v>0</v>
      </c>
      <c r="H96" s="44"/>
      <c r="I96" s="43">
        <f t="shared" si="5"/>
        <v>0</v>
      </c>
      <c r="J96" s="44"/>
      <c r="K96" s="43">
        <f t="shared" si="9"/>
        <v>0</v>
      </c>
      <c r="L96" s="46">
        <f t="shared" si="6"/>
        <v>0</v>
      </c>
      <c r="M96" s="47">
        <f t="shared" si="10"/>
        <v>0</v>
      </c>
      <c r="N96" s="66"/>
    </row>
    <row r="97" spans="2:14" x14ac:dyDescent="0.2">
      <c r="B97" s="40" t="s">
        <v>178</v>
      </c>
      <c r="C97" s="62" t="s">
        <v>179</v>
      </c>
      <c r="D97" s="42"/>
      <c r="E97" s="43">
        <f t="shared" si="7"/>
        <v>0</v>
      </c>
      <c r="F97" s="44"/>
      <c r="G97" s="43">
        <f t="shared" si="8"/>
        <v>0</v>
      </c>
      <c r="H97" s="44"/>
      <c r="I97" s="43">
        <f t="shared" si="5"/>
        <v>0</v>
      </c>
      <c r="J97" s="44"/>
      <c r="K97" s="43">
        <f t="shared" si="9"/>
        <v>0</v>
      </c>
      <c r="L97" s="46">
        <f t="shared" si="6"/>
        <v>0</v>
      </c>
      <c r="M97" s="47">
        <f t="shared" si="10"/>
        <v>0</v>
      </c>
      <c r="N97" s="66"/>
    </row>
    <row r="98" spans="2:14" x14ac:dyDescent="0.2">
      <c r="B98" s="40" t="s">
        <v>180</v>
      </c>
      <c r="C98" s="62" t="s">
        <v>181</v>
      </c>
      <c r="D98" s="42"/>
      <c r="E98" s="43">
        <f t="shared" si="7"/>
        <v>0</v>
      </c>
      <c r="F98" s="44"/>
      <c r="G98" s="43">
        <f t="shared" si="8"/>
        <v>0</v>
      </c>
      <c r="H98" s="44"/>
      <c r="I98" s="43">
        <f t="shared" si="5"/>
        <v>0</v>
      </c>
      <c r="J98" s="44"/>
      <c r="K98" s="43">
        <f t="shared" si="9"/>
        <v>0</v>
      </c>
      <c r="L98" s="46">
        <f t="shared" si="6"/>
        <v>0</v>
      </c>
      <c r="M98" s="47">
        <f t="shared" si="10"/>
        <v>0</v>
      </c>
      <c r="N98" s="66"/>
    </row>
    <row r="99" spans="2:14" x14ac:dyDescent="0.2">
      <c r="B99" s="68" t="s">
        <v>182</v>
      </c>
      <c r="C99" s="62" t="s">
        <v>183</v>
      </c>
      <c r="D99" s="42"/>
      <c r="E99" s="43">
        <f t="shared" si="7"/>
        <v>0</v>
      </c>
      <c r="F99" s="44"/>
      <c r="G99" s="43">
        <f t="shared" si="8"/>
        <v>0</v>
      </c>
      <c r="H99" s="44"/>
      <c r="I99" s="43">
        <f t="shared" si="5"/>
        <v>0</v>
      </c>
      <c r="J99" s="44"/>
      <c r="K99" s="43">
        <f t="shared" si="9"/>
        <v>0</v>
      </c>
      <c r="L99" s="46">
        <f t="shared" si="6"/>
        <v>0</v>
      </c>
      <c r="M99" s="47">
        <f t="shared" si="10"/>
        <v>0</v>
      </c>
      <c r="N99" s="66"/>
    </row>
    <row r="100" spans="2:14" x14ac:dyDescent="0.2">
      <c r="B100" s="68" t="s">
        <v>184</v>
      </c>
      <c r="C100" s="62" t="s">
        <v>185</v>
      </c>
      <c r="D100" s="42"/>
      <c r="E100" s="43">
        <f t="shared" si="7"/>
        <v>0</v>
      </c>
      <c r="F100" s="44"/>
      <c r="G100" s="43">
        <f t="shared" si="8"/>
        <v>0</v>
      </c>
      <c r="H100" s="44"/>
      <c r="I100" s="43">
        <f t="shared" si="5"/>
        <v>0</v>
      </c>
      <c r="J100" s="44"/>
      <c r="K100" s="43">
        <f t="shared" si="9"/>
        <v>0</v>
      </c>
      <c r="L100" s="46">
        <f t="shared" si="6"/>
        <v>0</v>
      </c>
      <c r="M100" s="47">
        <f t="shared" si="10"/>
        <v>0</v>
      </c>
      <c r="N100" s="66"/>
    </row>
    <row r="101" spans="2:14" x14ac:dyDescent="0.2">
      <c r="B101" s="72" t="s">
        <v>186</v>
      </c>
      <c r="C101" s="62" t="s">
        <v>187</v>
      </c>
      <c r="D101" s="42"/>
      <c r="E101" s="43">
        <f t="shared" si="7"/>
        <v>0</v>
      </c>
      <c r="F101" s="44"/>
      <c r="G101" s="43">
        <f t="shared" si="8"/>
        <v>0</v>
      </c>
      <c r="H101" s="44"/>
      <c r="I101" s="43">
        <f t="shared" si="5"/>
        <v>0</v>
      </c>
      <c r="J101" s="44"/>
      <c r="K101" s="43">
        <f t="shared" si="9"/>
        <v>0</v>
      </c>
      <c r="L101" s="46">
        <f t="shared" si="6"/>
        <v>0</v>
      </c>
      <c r="M101" s="47">
        <f t="shared" si="10"/>
        <v>0</v>
      </c>
      <c r="N101" s="66"/>
    </row>
    <row r="102" spans="2:14" x14ac:dyDescent="0.2">
      <c r="B102" s="68" t="s">
        <v>188</v>
      </c>
      <c r="C102" s="62" t="s">
        <v>189</v>
      </c>
      <c r="D102" s="42"/>
      <c r="E102" s="43">
        <f t="shared" si="7"/>
        <v>0</v>
      </c>
      <c r="F102" s="44"/>
      <c r="G102" s="43">
        <f t="shared" si="8"/>
        <v>0</v>
      </c>
      <c r="H102" s="44"/>
      <c r="I102" s="43">
        <f t="shared" si="5"/>
        <v>0</v>
      </c>
      <c r="J102" s="44"/>
      <c r="K102" s="43">
        <f t="shared" si="9"/>
        <v>0</v>
      </c>
      <c r="L102" s="46">
        <f t="shared" si="6"/>
        <v>0</v>
      </c>
      <c r="M102" s="47">
        <f t="shared" si="10"/>
        <v>0</v>
      </c>
      <c r="N102" s="66"/>
    </row>
    <row r="103" spans="2:14" x14ac:dyDescent="0.2">
      <c r="B103" s="68" t="s">
        <v>190</v>
      </c>
      <c r="C103" s="62" t="s">
        <v>191</v>
      </c>
      <c r="D103" s="42"/>
      <c r="E103" s="43">
        <f t="shared" si="7"/>
        <v>0</v>
      </c>
      <c r="F103" s="44"/>
      <c r="G103" s="43">
        <f t="shared" si="8"/>
        <v>0</v>
      </c>
      <c r="H103" s="44"/>
      <c r="I103" s="43">
        <f t="shared" si="5"/>
        <v>0</v>
      </c>
      <c r="J103" s="44"/>
      <c r="K103" s="43">
        <f t="shared" si="9"/>
        <v>0</v>
      </c>
      <c r="L103" s="46">
        <f t="shared" si="6"/>
        <v>0</v>
      </c>
      <c r="M103" s="47">
        <f t="shared" si="10"/>
        <v>0</v>
      </c>
      <c r="N103" s="66"/>
    </row>
    <row r="104" spans="2:14" ht="25.5" x14ac:dyDescent="0.2">
      <c r="B104" s="68" t="s">
        <v>192</v>
      </c>
      <c r="C104" s="62" t="s">
        <v>193</v>
      </c>
      <c r="D104" s="42"/>
      <c r="E104" s="43">
        <f t="shared" si="7"/>
        <v>0</v>
      </c>
      <c r="F104" s="44"/>
      <c r="G104" s="43">
        <f t="shared" si="8"/>
        <v>0</v>
      </c>
      <c r="H104" s="44"/>
      <c r="I104" s="43">
        <f t="shared" ref="I104:I168" si="11">IFERROR(H104/$L$185,"-")</f>
        <v>0</v>
      </c>
      <c r="J104" s="44"/>
      <c r="K104" s="43">
        <f t="shared" si="9"/>
        <v>0</v>
      </c>
      <c r="L104" s="46">
        <f t="shared" ref="L104:L168" si="12">SUM(D104,F104,H104,J104)</f>
        <v>0</v>
      </c>
      <c r="M104" s="47">
        <f t="shared" si="10"/>
        <v>0</v>
      </c>
      <c r="N104" s="66"/>
    </row>
    <row r="105" spans="2:14" x14ac:dyDescent="0.2">
      <c r="B105" s="68" t="s">
        <v>194</v>
      </c>
      <c r="C105" s="62" t="s">
        <v>195</v>
      </c>
      <c r="D105" s="42">
        <v>12823</v>
      </c>
      <c r="E105" s="43">
        <f t="shared" si="7"/>
        <v>3.7844201840048076E-3</v>
      </c>
      <c r="F105" s="44"/>
      <c r="G105" s="43">
        <f t="shared" si="8"/>
        <v>0</v>
      </c>
      <c r="H105" s="44"/>
      <c r="I105" s="43">
        <f t="shared" si="11"/>
        <v>0</v>
      </c>
      <c r="J105" s="44"/>
      <c r="K105" s="43">
        <f t="shared" si="9"/>
        <v>0</v>
      </c>
      <c r="L105" s="46">
        <f t="shared" si="12"/>
        <v>12823</v>
      </c>
      <c r="M105" s="47">
        <f t="shared" si="10"/>
        <v>3.7844201840048076E-3</v>
      </c>
      <c r="N105" s="66"/>
    </row>
    <row r="106" spans="2:14" x14ac:dyDescent="0.2">
      <c r="B106" s="68" t="s">
        <v>196</v>
      </c>
      <c r="C106" s="62" t="s">
        <v>197</v>
      </c>
      <c r="D106" s="42">
        <v>31540.19</v>
      </c>
      <c r="E106" s="43">
        <f t="shared" si="7"/>
        <v>9.3083780428407231E-3</v>
      </c>
      <c r="F106" s="44"/>
      <c r="G106" s="43">
        <f t="shared" si="8"/>
        <v>0</v>
      </c>
      <c r="H106" s="44">
        <v>157.65999999999997</v>
      </c>
      <c r="I106" s="43">
        <f t="shared" si="11"/>
        <v>4.652980474227543E-5</v>
      </c>
      <c r="J106" s="44"/>
      <c r="K106" s="43">
        <f t="shared" si="9"/>
        <v>0</v>
      </c>
      <c r="L106" s="46">
        <f t="shared" si="12"/>
        <v>31697.85</v>
      </c>
      <c r="M106" s="47">
        <f t="shared" si="10"/>
        <v>9.3549078475829977E-3</v>
      </c>
      <c r="N106" s="66"/>
    </row>
    <row r="107" spans="2:14" x14ac:dyDescent="0.2">
      <c r="B107" s="68" t="s">
        <v>198</v>
      </c>
      <c r="C107" s="62" t="s">
        <v>199</v>
      </c>
      <c r="D107" s="42"/>
      <c r="E107" s="43">
        <f t="shared" si="7"/>
        <v>0</v>
      </c>
      <c r="F107" s="44"/>
      <c r="G107" s="43">
        <f t="shared" si="8"/>
        <v>0</v>
      </c>
      <c r="H107" s="44"/>
      <c r="I107" s="43">
        <f t="shared" si="11"/>
        <v>0</v>
      </c>
      <c r="J107" s="44"/>
      <c r="K107" s="43">
        <f t="shared" si="9"/>
        <v>0</v>
      </c>
      <c r="L107" s="46">
        <f t="shared" si="12"/>
        <v>0</v>
      </c>
      <c r="M107" s="47">
        <f t="shared" si="10"/>
        <v>0</v>
      </c>
      <c r="N107" s="66"/>
    </row>
    <row r="108" spans="2:14" x14ac:dyDescent="0.2">
      <c r="B108" s="68" t="s">
        <v>200</v>
      </c>
      <c r="C108" s="62" t="s">
        <v>201</v>
      </c>
      <c r="D108" s="42"/>
      <c r="E108" s="43">
        <f t="shared" si="7"/>
        <v>0</v>
      </c>
      <c r="F108" s="44"/>
      <c r="G108" s="43">
        <f t="shared" si="8"/>
        <v>0</v>
      </c>
      <c r="H108" s="44"/>
      <c r="I108" s="43">
        <f t="shared" si="11"/>
        <v>0</v>
      </c>
      <c r="J108" s="44"/>
      <c r="K108" s="43">
        <f t="shared" si="9"/>
        <v>0</v>
      </c>
      <c r="L108" s="46">
        <f t="shared" si="12"/>
        <v>0</v>
      </c>
      <c r="M108" s="47">
        <f t="shared" si="10"/>
        <v>0</v>
      </c>
      <c r="N108" s="66"/>
    </row>
    <row r="109" spans="2:14" x14ac:dyDescent="0.2">
      <c r="B109" s="68" t="s">
        <v>202</v>
      </c>
      <c r="C109" s="64" t="s">
        <v>203</v>
      </c>
      <c r="D109" s="42">
        <v>773249.28999999992</v>
      </c>
      <c r="E109" s="43">
        <f t="shared" si="7"/>
        <v>0.22820714500065403</v>
      </c>
      <c r="F109" s="44"/>
      <c r="G109" s="43">
        <f t="shared" si="8"/>
        <v>0</v>
      </c>
      <c r="H109" s="44">
        <v>2025.9499999999998</v>
      </c>
      <c r="I109" s="43">
        <f t="shared" si="11"/>
        <v>5.9791359836111201E-4</v>
      </c>
      <c r="J109" s="44"/>
      <c r="K109" s="43">
        <f t="shared" si="9"/>
        <v>0</v>
      </c>
      <c r="L109" s="46">
        <f t="shared" si="12"/>
        <v>775275.23999999987</v>
      </c>
      <c r="M109" s="47">
        <f t="shared" si="10"/>
        <v>0.22880505859901512</v>
      </c>
      <c r="N109" s="66"/>
    </row>
    <row r="110" spans="2:14" x14ac:dyDescent="0.2">
      <c r="B110" s="68" t="s">
        <v>204</v>
      </c>
      <c r="C110" s="64" t="s">
        <v>205</v>
      </c>
      <c r="D110" s="42"/>
      <c r="E110" s="43">
        <f t="shared" si="7"/>
        <v>0</v>
      </c>
      <c r="F110" s="44"/>
      <c r="G110" s="43">
        <f t="shared" si="8"/>
        <v>0</v>
      </c>
      <c r="H110" s="44"/>
      <c r="I110" s="43">
        <f t="shared" si="11"/>
        <v>0</v>
      </c>
      <c r="J110" s="44"/>
      <c r="K110" s="43">
        <f t="shared" si="9"/>
        <v>0</v>
      </c>
      <c r="L110" s="46">
        <f t="shared" si="12"/>
        <v>0</v>
      </c>
      <c r="M110" s="47">
        <f t="shared" si="10"/>
        <v>0</v>
      </c>
      <c r="N110" s="66"/>
    </row>
    <row r="111" spans="2:14" x14ac:dyDescent="0.2">
      <c r="B111" s="68" t="s">
        <v>206</v>
      </c>
      <c r="C111" s="64" t="s">
        <v>205</v>
      </c>
      <c r="D111" s="42"/>
      <c r="E111" s="43">
        <f t="shared" si="7"/>
        <v>0</v>
      </c>
      <c r="F111" s="44"/>
      <c r="G111" s="43">
        <f t="shared" si="8"/>
        <v>0</v>
      </c>
      <c r="H111" s="44"/>
      <c r="I111" s="43">
        <f t="shared" si="11"/>
        <v>0</v>
      </c>
      <c r="J111" s="44"/>
      <c r="K111" s="43">
        <f t="shared" si="9"/>
        <v>0</v>
      </c>
      <c r="L111" s="46">
        <f t="shared" si="12"/>
        <v>0</v>
      </c>
      <c r="M111" s="47">
        <f t="shared" si="10"/>
        <v>0</v>
      </c>
      <c r="N111" s="66"/>
    </row>
    <row r="112" spans="2:14" x14ac:dyDescent="0.2">
      <c r="B112" s="68" t="s">
        <v>207</v>
      </c>
      <c r="C112" s="64" t="s">
        <v>205</v>
      </c>
      <c r="D112" s="42"/>
      <c r="E112" s="43">
        <f t="shared" si="7"/>
        <v>0</v>
      </c>
      <c r="F112" s="44"/>
      <c r="G112" s="43">
        <f t="shared" si="8"/>
        <v>0</v>
      </c>
      <c r="H112" s="44"/>
      <c r="I112" s="43">
        <f t="shared" si="11"/>
        <v>0</v>
      </c>
      <c r="J112" s="44"/>
      <c r="K112" s="43">
        <f t="shared" si="9"/>
        <v>0</v>
      </c>
      <c r="L112" s="46">
        <f t="shared" si="12"/>
        <v>0</v>
      </c>
      <c r="M112" s="47">
        <f t="shared" si="10"/>
        <v>0</v>
      </c>
      <c r="N112" s="66"/>
    </row>
    <row r="113" spans="2:14" x14ac:dyDescent="0.2">
      <c r="B113" s="68" t="s">
        <v>208</v>
      </c>
      <c r="C113" s="64" t="s">
        <v>205</v>
      </c>
      <c r="D113" s="42"/>
      <c r="E113" s="43">
        <f t="shared" si="7"/>
        <v>0</v>
      </c>
      <c r="F113" s="44"/>
      <c r="G113" s="43">
        <f t="shared" si="8"/>
        <v>0</v>
      </c>
      <c r="H113" s="44"/>
      <c r="I113" s="43">
        <f t="shared" si="11"/>
        <v>0</v>
      </c>
      <c r="J113" s="44"/>
      <c r="K113" s="43">
        <f t="shared" si="9"/>
        <v>0</v>
      </c>
      <c r="L113" s="46">
        <f t="shared" si="12"/>
        <v>0</v>
      </c>
      <c r="M113" s="47">
        <f t="shared" si="10"/>
        <v>0</v>
      </c>
      <c r="N113" s="66"/>
    </row>
    <row r="114" spans="2:14" s="32" customFormat="1" x14ac:dyDescent="0.2">
      <c r="B114" s="55" t="s">
        <v>209</v>
      </c>
      <c r="C114" s="65" t="s">
        <v>210</v>
      </c>
      <c r="D114" s="57">
        <f>SUM(D115:D126)</f>
        <v>1100274.48</v>
      </c>
      <c r="E114" s="58">
        <f t="shared" si="7"/>
        <v>0.32472127817651047</v>
      </c>
      <c r="F114" s="59">
        <f>SUM(F115:F126)</f>
        <v>0</v>
      </c>
      <c r="G114" s="58">
        <f t="shared" si="8"/>
        <v>0</v>
      </c>
      <c r="H114" s="59">
        <f>SUM(H115:H126)</f>
        <v>207917.18999999997</v>
      </c>
      <c r="I114" s="58">
        <f t="shared" si="11"/>
        <v>6.1362084569723342E-2</v>
      </c>
      <c r="J114" s="59">
        <f>SUM(J115:J126)</f>
        <v>47198.119999999995</v>
      </c>
      <c r="K114" s="58">
        <f t="shared" si="9"/>
        <v>1.3929464086023626E-2</v>
      </c>
      <c r="L114" s="59">
        <f t="shared" si="12"/>
        <v>1355389.79</v>
      </c>
      <c r="M114" s="61">
        <f t="shared" si="10"/>
        <v>0.40001282683225747</v>
      </c>
      <c r="N114" s="66"/>
    </row>
    <row r="115" spans="2:14" s="32" customFormat="1" ht="25.5" x14ac:dyDescent="0.2">
      <c r="B115" s="68" t="s">
        <v>211</v>
      </c>
      <c r="C115" s="62" t="s">
        <v>212</v>
      </c>
      <c r="D115" s="42">
        <v>1079201.48</v>
      </c>
      <c r="E115" s="43">
        <f t="shared" si="7"/>
        <v>0.3185020559556937</v>
      </c>
      <c r="F115" s="44"/>
      <c r="G115" s="43">
        <f t="shared" si="8"/>
        <v>0</v>
      </c>
      <c r="H115" s="44"/>
      <c r="I115" s="43">
        <f t="shared" si="11"/>
        <v>0</v>
      </c>
      <c r="J115" s="44"/>
      <c r="K115" s="43">
        <f t="shared" si="9"/>
        <v>0</v>
      </c>
      <c r="L115" s="46">
        <f t="shared" si="12"/>
        <v>1079201.48</v>
      </c>
      <c r="M115" s="47">
        <f t="shared" si="10"/>
        <v>0.3185020559556937</v>
      </c>
      <c r="N115" s="66"/>
    </row>
    <row r="116" spans="2:14" s="32" customFormat="1" x14ac:dyDescent="0.2">
      <c r="B116" s="68" t="s">
        <v>213</v>
      </c>
      <c r="C116" s="62" t="s">
        <v>214</v>
      </c>
      <c r="D116" s="42">
        <v>21073</v>
      </c>
      <c r="E116" s="43">
        <f t="shared" si="7"/>
        <v>6.2192222208167598E-3</v>
      </c>
      <c r="F116" s="44"/>
      <c r="G116" s="43">
        <f t="shared" si="8"/>
        <v>0</v>
      </c>
      <c r="H116" s="44">
        <v>3610.7799999999997</v>
      </c>
      <c r="I116" s="43">
        <f t="shared" si="11"/>
        <v>1.065640545270286E-3</v>
      </c>
      <c r="J116" s="44"/>
      <c r="K116" s="43">
        <f t="shared" si="9"/>
        <v>0</v>
      </c>
      <c r="L116" s="46">
        <f t="shared" si="12"/>
        <v>24683.78</v>
      </c>
      <c r="M116" s="47">
        <f t="shared" si="10"/>
        <v>7.2848627660870458E-3</v>
      </c>
      <c r="N116" s="66"/>
    </row>
    <row r="117" spans="2:14" x14ac:dyDescent="0.2">
      <c r="B117" s="68" t="s">
        <v>215</v>
      </c>
      <c r="C117" s="62" t="s">
        <v>216</v>
      </c>
      <c r="D117" s="42"/>
      <c r="E117" s="43">
        <f t="shared" si="7"/>
        <v>0</v>
      </c>
      <c r="F117" s="44"/>
      <c r="G117" s="43">
        <f t="shared" si="8"/>
        <v>0</v>
      </c>
      <c r="H117" s="44"/>
      <c r="I117" s="43">
        <f t="shared" si="11"/>
        <v>0</v>
      </c>
      <c r="J117" s="44"/>
      <c r="K117" s="43">
        <f t="shared" si="9"/>
        <v>0</v>
      </c>
      <c r="L117" s="46">
        <f t="shared" si="12"/>
        <v>0</v>
      </c>
      <c r="M117" s="47">
        <f t="shared" si="10"/>
        <v>0</v>
      </c>
      <c r="N117" s="66"/>
    </row>
    <row r="118" spans="2:14" x14ac:dyDescent="0.2">
      <c r="B118" s="68" t="s">
        <v>217</v>
      </c>
      <c r="C118" s="62" t="s">
        <v>218</v>
      </c>
      <c r="D118" s="42"/>
      <c r="E118" s="43">
        <f t="shared" si="7"/>
        <v>0</v>
      </c>
      <c r="F118" s="44"/>
      <c r="G118" s="43">
        <f t="shared" si="8"/>
        <v>0</v>
      </c>
      <c r="H118" s="44"/>
      <c r="I118" s="43">
        <f t="shared" si="11"/>
        <v>0</v>
      </c>
      <c r="J118" s="44"/>
      <c r="K118" s="43">
        <f t="shared" si="9"/>
        <v>0</v>
      </c>
      <c r="L118" s="46">
        <f t="shared" si="12"/>
        <v>0</v>
      </c>
      <c r="M118" s="47">
        <f t="shared" si="10"/>
        <v>0</v>
      </c>
      <c r="N118" s="66"/>
    </row>
    <row r="119" spans="2:14" x14ac:dyDescent="0.2">
      <c r="B119" s="68" t="s">
        <v>219</v>
      </c>
      <c r="C119" s="62" t="s">
        <v>220</v>
      </c>
      <c r="D119" s="42"/>
      <c r="E119" s="43">
        <f t="shared" si="7"/>
        <v>0</v>
      </c>
      <c r="F119" s="44"/>
      <c r="G119" s="43">
        <f t="shared" si="8"/>
        <v>0</v>
      </c>
      <c r="H119" s="44"/>
      <c r="I119" s="43">
        <f t="shared" si="11"/>
        <v>0</v>
      </c>
      <c r="J119" s="44">
        <v>36959.35</v>
      </c>
      <c r="K119" s="43">
        <f t="shared" si="9"/>
        <v>1.0907721292029797E-2</v>
      </c>
      <c r="L119" s="46">
        <f t="shared" si="12"/>
        <v>36959.35</v>
      </c>
      <c r="M119" s="47">
        <f t="shared" si="10"/>
        <v>1.0907721292029797E-2</v>
      </c>
      <c r="N119" s="66"/>
    </row>
    <row r="120" spans="2:14" x14ac:dyDescent="0.2">
      <c r="B120" s="68" t="s">
        <v>221</v>
      </c>
      <c r="C120" s="62" t="s">
        <v>222</v>
      </c>
      <c r="D120" s="42"/>
      <c r="E120" s="43">
        <f t="shared" si="7"/>
        <v>0</v>
      </c>
      <c r="F120" s="44"/>
      <c r="G120" s="43">
        <f t="shared" si="8"/>
        <v>0</v>
      </c>
      <c r="H120" s="44"/>
      <c r="I120" s="43">
        <f t="shared" si="11"/>
        <v>0</v>
      </c>
      <c r="J120" s="44"/>
      <c r="K120" s="43">
        <f t="shared" si="9"/>
        <v>0</v>
      </c>
      <c r="L120" s="46">
        <f t="shared" si="12"/>
        <v>0</v>
      </c>
      <c r="M120" s="47">
        <f t="shared" si="10"/>
        <v>0</v>
      </c>
      <c r="N120" s="66"/>
    </row>
    <row r="121" spans="2:14" x14ac:dyDescent="0.2">
      <c r="B121" s="68" t="s">
        <v>223</v>
      </c>
      <c r="C121" s="62" t="s">
        <v>224</v>
      </c>
      <c r="D121" s="42"/>
      <c r="E121" s="43">
        <f t="shared" si="7"/>
        <v>0</v>
      </c>
      <c r="F121" s="44"/>
      <c r="G121" s="43">
        <f t="shared" si="8"/>
        <v>0</v>
      </c>
      <c r="H121" s="44"/>
      <c r="I121" s="43">
        <f t="shared" si="11"/>
        <v>0</v>
      </c>
      <c r="J121" s="44"/>
      <c r="K121" s="43">
        <f t="shared" si="9"/>
        <v>0</v>
      </c>
      <c r="L121" s="46">
        <f t="shared" si="12"/>
        <v>0</v>
      </c>
      <c r="M121" s="47">
        <f t="shared" si="10"/>
        <v>0</v>
      </c>
      <c r="N121" s="66"/>
    </row>
    <row r="122" spans="2:14" x14ac:dyDescent="0.2">
      <c r="B122" s="68" t="s">
        <v>225</v>
      </c>
      <c r="C122" s="62" t="s">
        <v>226</v>
      </c>
      <c r="D122" s="42"/>
      <c r="E122" s="43">
        <f t="shared" si="7"/>
        <v>0</v>
      </c>
      <c r="F122" s="44"/>
      <c r="G122" s="43">
        <f t="shared" si="8"/>
        <v>0</v>
      </c>
      <c r="H122" s="44">
        <v>204306.40999999997</v>
      </c>
      <c r="I122" s="43">
        <f t="shared" si="11"/>
        <v>6.0296444024453055E-2</v>
      </c>
      <c r="J122" s="44"/>
      <c r="K122" s="43">
        <f t="shared" si="9"/>
        <v>0</v>
      </c>
      <c r="L122" s="46">
        <f t="shared" si="12"/>
        <v>204306.40999999997</v>
      </c>
      <c r="M122" s="47">
        <f t="shared" si="10"/>
        <v>6.0296444024453055E-2</v>
      </c>
      <c r="N122" s="66"/>
    </row>
    <row r="123" spans="2:14" x14ac:dyDescent="0.2">
      <c r="B123" s="68" t="s">
        <v>227</v>
      </c>
      <c r="C123" s="64" t="s">
        <v>228</v>
      </c>
      <c r="D123" s="42"/>
      <c r="E123" s="43">
        <f t="shared" si="7"/>
        <v>0</v>
      </c>
      <c r="F123" s="44"/>
      <c r="G123" s="43">
        <f t="shared" si="8"/>
        <v>0</v>
      </c>
      <c r="H123" s="44"/>
      <c r="I123" s="43">
        <f t="shared" si="11"/>
        <v>0</v>
      </c>
      <c r="J123" s="44">
        <v>10238.77</v>
      </c>
      <c r="K123" s="43">
        <f t="shared" si="9"/>
        <v>3.0217427939938316E-3</v>
      </c>
      <c r="L123" s="46">
        <f t="shared" si="12"/>
        <v>10238.77</v>
      </c>
      <c r="M123" s="47">
        <f t="shared" si="10"/>
        <v>3.0217427939938316E-3</v>
      </c>
      <c r="N123" s="66"/>
    </row>
    <row r="124" spans="2:14" x14ac:dyDescent="0.2">
      <c r="B124" s="68" t="s">
        <v>229</v>
      </c>
      <c r="C124" s="64" t="s">
        <v>230</v>
      </c>
      <c r="D124" s="42"/>
      <c r="E124" s="43">
        <f t="shared" si="7"/>
        <v>0</v>
      </c>
      <c r="F124" s="44"/>
      <c r="G124" s="43">
        <f t="shared" si="8"/>
        <v>0</v>
      </c>
      <c r="H124" s="44"/>
      <c r="I124" s="43">
        <f t="shared" si="11"/>
        <v>0</v>
      </c>
      <c r="J124" s="44"/>
      <c r="K124" s="43">
        <f t="shared" si="9"/>
        <v>0</v>
      </c>
      <c r="L124" s="46">
        <f t="shared" si="12"/>
        <v>0</v>
      </c>
      <c r="M124" s="47">
        <f t="shared" si="10"/>
        <v>0</v>
      </c>
      <c r="N124" s="66"/>
    </row>
    <row r="125" spans="2:14" x14ac:dyDescent="0.2">
      <c r="B125" s="68" t="s">
        <v>231</v>
      </c>
      <c r="C125" s="64" t="s">
        <v>230</v>
      </c>
      <c r="D125" s="42"/>
      <c r="E125" s="43">
        <f t="shared" si="7"/>
        <v>0</v>
      </c>
      <c r="F125" s="44"/>
      <c r="G125" s="43">
        <f t="shared" si="8"/>
        <v>0</v>
      </c>
      <c r="H125" s="44"/>
      <c r="I125" s="43">
        <f t="shared" si="11"/>
        <v>0</v>
      </c>
      <c r="J125" s="44"/>
      <c r="K125" s="43">
        <f t="shared" si="9"/>
        <v>0</v>
      </c>
      <c r="L125" s="46">
        <f t="shared" si="12"/>
        <v>0</v>
      </c>
      <c r="M125" s="47">
        <f t="shared" si="10"/>
        <v>0</v>
      </c>
      <c r="N125" s="66"/>
    </row>
    <row r="126" spans="2:14" x14ac:dyDescent="0.2">
      <c r="B126" s="68" t="s">
        <v>232</v>
      </c>
      <c r="C126" s="64" t="s">
        <v>230</v>
      </c>
      <c r="D126" s="42"/>
      <c r="E126" s="43">
        <f t="shared" si="7"/>
        <v>0</v>
      </c>
      <c r="F126" s="44"/>
      <c r="G126" s="43">
        <f t="shared" si="8"/>
        <v>0</v>
      </c>
      <c r="H126" s="44"/>
      <c r="I126" s="43">
        <f t="shared" si="11"/>
        <v>0</v>
      </c>
      <c r="J126" s="44"/>
      <c r="K126" s="43">
        <f t="shared" si="9"/>
        <v>0</v>
      </c>
      <c r="L126" s="46">
        <f t="shared" si="12"/>
        <v>0</v>
      </c>
      <c r="M126" s="47">
        <f t="shared" si="10"/>
        <v>0</v>
      </c>
      <c r="N126" s="66"/>
    </row>
    <row r="127" spans="2:14" s="32" customFormat="1" x14ac:dyDescent="0.2">
      <c r="B127" s="55" t="s">
        <v>233</v>
      </c>
      <c r="C127" s="65" t="s">
        <v>234</v>
      </c>
      <c r="D127" s="57">
        <f>SUM(D128:D134)</f>
        <v>10994.6</v>
      </c>
      <c r="E127" s="58">
        <f t="shared" si="7"/>
        <v>3.2448090271433565E-3</v>
      </c>
      <c r="F127" s="59">
        <f>SUM(F128:F134)</f>
        <v>0</v>
      </c>
      <c r="G127" s="58">
        <f t="shared" si="8"/>
        <v>0</v>
      </c>
      <c r="H127" s="59">
        <f>SUM(H128:H134)</f>
        <v>5192.57</v>
      </c>
      <c r="I127" s="58">
        <f t="shared" si="11"/>
        <v>1.5324703045198349E-3</v>
      </c>
      <c r="J127" s="59">
        <f>SUM(J128:J134)</f>
        <v>0</v>
      </c>
      <c r="K127" s="58">
        <f t="shared" si="9"/>
        <v>0</v>
      </c>
      <c r="L127" s="59">
        <f t="shared" si="12"/>
        <v>16187.17</v>
      </c>
      <c r="M127" s="61">
        <f t="shared" si="10"/>
        <v>4.7772793316631914E-3</v>
      </c>
      <c r="N127" s="66"/>
    </row>
    <row r="128" spans="2:14" s="32" customFormat="1" x14ac:dyDescent="0.2">
      <c r="B128" s="40" t="s">
        <v>235</v>
      </c>
      <c r="C128" s="62" t="s">
        <v>236</v>
      </c>
      <c r="D128" s="42">
        <v>1816.17</v>
      </c>
      <c r="E128" s="43">
        <f t="shared" si="7"/>
        <v>5.3600174729657741E-4</v>
      </c>
      <c r="F128" s="44"/>
      <c r="G128" s="43">
        <f t="shared" si="8"/>
        <v>0</v>
      </c>
      <c r="H128" s="44">
        <v>2932.9999999999995</v>
      </c>
      <c r="I128" s="43">
        <f t="shared" si="11"/>
        <v>8.6560901502660055E-4</v>
      </c>
      <c r="J128" s="44"/>
      <c r="K128" s="43">
        <f t="shared" si="9"/>
        <v>0</v>
      </c>
      <c r="L128" s="46">
        <f t="shared" si="12"/>
        <v>4749.17</v>
      </c>
      <c r="M128" s="47">
        <f t="shared" si="10"/>
        <v>1.4016107623231781E-3</v>
      </c>
      <c r="N128" s="66"/>
    </row>
    <row r="129" spans="2:14" s="32" customFormat="1" x14ac:dyDescent="0.2">
      <c r="B129" s="40" t="s">
        <v>237</v>
      </c>
      <c r="C129" s="62" t="s">
        <v>238</v>
      </c>
      <c r="D129" s="42">
        <v>6354.43</v>
      </c>
      <c r="E129" s="43">
        <f t="shared" si="7"/>
        <v>1.8753671644580574E-3</v>
      </c>
      <c r="F129" s="44"/>
      <c r="G129" s="43">
        <f t="shared" si="8"/>
        <v>0</v>
      </c>
      <c r="H129" s="44">
        <v>1924.5699999999997</v>
      </c>
      <c r="I129" s="43">
        <f t="shared" si="11"/>
        <v>5.6799357042268829E-4</v>
      </c>
      <c r="J129" s="44"/>
      <c r="K129" s="43">
        <f t="shared" si="9"/>
        <v>0</v>
      </c>
      <c r="L129" s="46">
        <f t="shared" si="12"/>
        <v>8279</v>
      </c>
      <c r="M129" s="47">
        <f t="shared" si="10"/>
        <v>2.4433607348807456E-3</v>
      </c>
      <c r="N129" s="66"/>
    </row>
    <row r="130" spans="2:14" x14ac:dyDescent="0.2">
      <c r="B130" s="40" t="s">
        <v>239</v>
      </c>
      <c r="C130" s="62" t="s">
        <v>240</v>
      </c>
      <c r="D130" s="42">
        <v>2824</v>
      </c>
      <c r="E130" s="43">
        <f t="shared" si="7"/>
        <v>8.3344011538872154E-4</v>
      </c>
      <c r="F130" s="44"/>
      <c r="G130" s="43">
        <f t="shared" si="8"/>
        <v>0</v>
      </c>
      <c r="H130" s="44">
        <v>335</v>
      </c>
      <c r="I130" s="43">
        <f t="shared" si="11"/>
        <v>9.8867719070545933E-5</v>
      </c>
      <c r="J130" s="44"/>
      <c r="K130" s="43">
        <f t="shared" si="9"/>
        <v>0</v>
      </c>
      <c r="L130" s="46">
        <f t="shared" si="12"/>
        <v>3159</v>
      </c>
      <c r="M130" s="47">
        <f t="shared" si="10"/>
        <v>9.3230783445926748E-4</v>
      </c>
      <c r="N130" s="66"/>
    </row>
    <row r="131" spans="2:14" x14ac:dyDescent="0.2">
      <c r="B131" s="40" t="s">
        <v>241</v>
      </c>
      <c r="C131" s="62" t="s">
        <v>242</v>
      </c>
      <c r="D131" s="42"/>
      <c r="E131" s="43">
        <f t="shared" si="7"/>
        <v>0</v>
      </c>
      <c r="F131" s="44"/>
      <c r="G131" s="43">
        <f t="shared" si="8"/>
        <v>0</v>
      </c>
      <c r="H131" s="44"/>
      <c r="I131" s="43">
        <f t="shared" si="11"/>
        <v>0</v>
      </c>
      <c r="J131" s="44"/>
      <c r="K131" s="43">
        <f t="shared" si="9"/>
        <v>0</v>
      </c>
      <c r="L131" s="46">
        <f t="shared" si="12"/>
        <v>0</v>
      </c>
      <c r="M131" s="47">
        <f t="shared" si="10"/>
        <v>0</v>
      </c>
      <c r="N131" s="66"/>
    </row>
    <row r="132" spans="2:14" x14ac:dyDescent="0.2">
      <c r="B132" s="40" t="s">
        <v>243</v>
      </c>
      <c r="C132" s="62" t="s">
        <v>244</v>
      </c>
      <c r="D132" s="42"/>
      <c r="E132" s="43">
        <f t="shared" si="7"/>
        <v>0</v>
      </c>
      <c r="F132" s="44"/>
      <c r="G132" s="43">
        <f t="shared" si="8"/>
        <v>0</v>
      </c>
      <c r="H132" s="44"/>
      <c r="I132" s="43">
        <f t="shared" si="11"/>
        <v>0</v>
      </c>
      <c r="J132" s="44"/>
      <c r="K132" s="43">
        <f t="shared" si="9"/>
        <v>0</v>
      </c>
      <c r="L132" s="46">
        <f t="shared" si="12"/>
        <v>0</v>
      </c>
      <c r="M132" s="47">
        <f t="shared" si="10"/>
        <v>0</v>
      </c>
      <c r="N132" s="66"/>
    </row>
    <row r="133" spans="2:14" x14ac:dyDescent="0.2">
      <c r="B133" s="68" t="s">
        <v>245</v>
      </c>
      <c r="C133" s="62" t="s">
        <v>246</v>
      </c>
      <c r="D133" s="42"/>
      <c r="E133" s="43">
        <f t="shared" si="7"/>
        <v>0</v>
      </c>
      <c r="F133" s="44"/>
      <c r="G133" s="43">
        <f t="shared" si="8"/>
        <v>0</v>
      </c>
      <c r="H133" s="44"/>
      <c r="I133" s="43">
        <f t="shared" si="11"/>
        <v>0</v>
      </c>
      <c r="J133" s="44"/>
      <c r="K133" s="43">
        <f t="shared" si="9"/>
        <v>0</v>
      </c>
      <c r="L133" s="46">
        <f t="shared" si="12"/>
        <v>0</v>
      </c>
      <c r="M133" s="47">
        <f t="shared" si="10"/>
        <v>0</v>
      </c>
      <c r="N133" s="66"/>
    </row>
    <row r="134" spans="2:14" x14ac:dyDescent="0.2">
      <c r="B134" s="68" t="s">
        <v>247</v>
      </c>
      <c r="C134" s="73" t="s">
        <v>248</v>
      </c>
      <c r="D134" s="42"/>
      <c r="E134" s="43">
        <f t="shared" si="7"/>
        <v>0</v>
      </c>
      <c r="F134" s="44"/>
      <c r="G134" s="43">
        <f t="shared" si="8"/>
        <v>0</v>
      </c>
      <c r="H134" s="44"/>
      <c r="I134" s="43">
        <f t="shared" si="11"/>
        <v>0</v>
      </c>
      <c r="J134" s="44"/>
      <c r="K134" s="43">
        <f t="shared" si="9"/>
        <v>0</v>
      </c>
      <c r="L134" s="46">
        <f t="shared" si="12"/>
        <v>0</v>
      </c>
      <c r="M134" s="47">
        <f t="shared" si="10"/>
        <v>0</v>
      </c>
      <c r="N134" s="66"/>
    </row>
    <row r="135" spans="2:14" s="32" customFormat="1" x14ac:dyDescent="0.2">
      <c r="B135" s="55" t="s">
        <v>249</v>
      </c>
      <c r="C135" s="65" t="s">
        <v>250</v>
      </c>
      <c r="D135" s="57">
        <f>SUM(D136:D140)</f>
        <v>13073.11</v>
      </c>
      <c r="E135" s="58">
        <f t="shared" si="7"/>
        <v>3.8582345279353576E-3</v>
      </c>
      <c r="F135" s="59">
        <f>SUM(F136:F140)</f>
        <v>0</v>
      </c>
      <c r="G135" s="58">
        <f t="shared" si="8"/>
        <v>0</v>
      </c>
      <c r="H135" s="59">
        <f>SUM(H136:H140)</f>
        <v>2745.37</v>
      </c>
      <c r="I135" s="58">
        <f t="shared" si="11"/>
        <v>8.1023423852150654E-4</v>
      </c>
      <c r="J135" s="59">
        <f>SUM(J136:J140)</f>
        <v>0</v>
      </c>
      <c r="K135" s="58">
        <f t="shared" si="9"/>
        <v>0</v>
      </c>
      <c r="L135" s="59">
        <f t="shared" si="12"/>
        <v>15818.48</v>
      </c>
      <c r="M135" s="61">
        <f t="shared" si="10"/>
        <v>4.6684687664568644E-3</v>
      </c>
      <c r="N135" s="66"/>
    </row>
    <row r="136" spans="2:14" s="32" customFormat="1" x14ac:dyDescent="0.2">
      <c r="B136" s="40" t="s">
        <v>251</v>
      </c>
      <c r="C136" s="62" t="s">
        <v>252</v>
      </c>
      <c r="D136" s="42">
        <v>13073.11</v>
      </c>
      <c r="E136" s="43">
        <f t="shared" si="7"/>
        <v>3.8582345279353576E-3</v>
      </c>
      <c r="F136" s="44"/>
      <c r="G136" s="43">
        <f t="shared" si="8"/>
        <v>0</v>
      </c>
      <c r="H136" s="44">
        <v>2745.37</v>
      </c>
      <c r="I136" s="43">
        <f t="shared" si="11"/>
        <v>8.1023423852150654E-4</v>
      </c>
      <c r="J136" s="44"/>
      <c r="K136" s="43">
        <f t="shared" si="9"/>
        <v>0</v>
      </c>
      <c r="L136" s="46">
        <f t="shared" si="12"/>
        <v>15818.48</v>
      </c>
      <c r="M136" s="47">
        <f t="shared" si="10"/>
        <v>4.6684687664568644E-3</v>
      </c>
      <c r="N136" s="66"/>
    </row>
    <row r="137" spans="2:14" s="32" customFormat="1" x14ac:dyDescent="0.2">
      <c r="B137" s="40" t="s">
        <v>253</v>
      </c>
      <c r="C137" s="62" t="s">
        <v>254</v>
      </c>
      <c r="D137" s="42"/>
      <c r="E137" s="43">
        <f t="shared" si="7"/>
        <v>0</v>
      </c>
      <c r="F137" s="44"/>
      <c r="G137" s="43">
        <f t="shared" si="8"/>
        <v>0</v>
      </c>
      <c r="H137" s="44"/>
      <c r="I137" s="43">
        <f t="shared" si="11"/>
        <v>0</v>
      </c>
      <c r="J137" s="44"/>
      <c r="K137" s="43">
        <f t="shared" si="9"/>
        <v>0</v>
      </c>
      <c r="L137" s="46">
        <f t="shared" si="12"/>
        <v>0</v>
      </c>
      <c r="M137" s="47">
        <f t="shared" si="10"/>
        <v>0</v>
      </c>
      <c r="N137" s="66"/>
    </row>
    <row r="138" spans="2:14" x14ac:dyDescent="0.2">
      <c r="B138" s="40" t="s">
        <v>255</v>
      </c>
      <c r="C138" s="62" t="s">
        <v>256</v>
      </c>
      <c r="D138" s="42"/>
      <c r="E138" s="43">
        <f t="shared" si="7"/>
        <v>0</v>
      </c>
      <c r="F138" s="44"/>
      <c r="G138" s="43">
        <f t="shared" si="8"/>
        <v>0</v>
      </c>
      <c r="H138" s="44"/>
      <c r="I138" s="43">
        <f t="shared" si="11"/>
        <v>0</v>
      </c>
      <c r="J138" s="44"/>
      <c r="K138" s="43">
        <f t="shared" si="9"/>
        <v>0</v>
      </c>
      <c r="L138" s="46">
        <f t="shared" si="12"/>
        <v>0</v>
      </c>
      <c r="M138" s="47">
        <f t="shared" si="10"/>
        <v>0</v>
      </c>
      <c r="N138" s="66"/>
    </row>
    <row r="139" spans="2:14" x14ac:dyDescent="0.2">
      <c r="B139" s="40" t="s">
        <v>257</v>
      </c>
      <c r="C139" s="64" t="s">
        <v>258</v>
      </c>
      <c r="D139" s="42"/>
      <c r="E139" s="43">
        <f t="shared" si="7"/>
        <v>0</v>
      </c>
      <c r="F139" s="44"/>
      <c r="G139" s="43">
        <f t="shared" si="8"/>
        <v>0</v>
      </c>
      <c r="H139" s="44"/>
      <c r="I139" s="43">
        <f t="shared" si="11"/>
        <v>0</v>
      </c>
      <c r="J139" s="44"/>
      <c r="K139" s="43">
        <f t="shared" si="9"/>
        <v>0</v>
      </c>
      <c r="L139" s="46">
        <f t="shared" si="12"/>
        <v>0</v>
      </c>
      <c r="M139" s="47">
        <f t="shared" si="10"/>
        <v>0</v>
      </c>
      <c r="N139" s="66"/>
    </row>
    <row r="140" spans="2:14" x14ac:dyDescent="0.2">
      <c r="B140" s="40" t="s">
        <v>259</v>
      </c>
      <c r="C140" s="64" t="s">
        <v>258</v>
      </c>
      <c r="D140" s="42"/>
      <c r="E140" s="43">
        <f t="shared" si="7"/>
        <v>0</v>
      </c>
      <c r="F140" s="44"/>
      <c r="G140" s="43">
        <f t="shared" si="8"/>
        <v>0</v>
      </c>
      <c r="H140" s="44"/>
      <c r="I140" s="43">
        <f t="shared" si="11"/>
        <v>0</v>
      </c>
      <c r="J140" s="44"/>
      <c r="K140" s="43">
        <f t="shared" si="9"/>
        <v>0</v>
      </c>
      <c r="L140" s="46">
        <f t="shared" si="12"/>
        <v>0</v>
      </c>
      <c r="M140" s="47">
        <f t="shared" si="10"/>
        <v>0</v>
      </c>
      <c r="N140" s="66"/>
    </row>
    <row r="141" spans="2:14" s="32" customFormat="1" x14ac:dyDescent="0.2">
      <c r="B141" s="55" t="s">
        <v>260</v>
      </c>
      <c r="C141" s="65" t="s">
        <v>261</v>
      </c>
      <c r="D141" s="57">
        <f>SUM(D142:D153)</f>
        <v>0</v>
      </c>
      <c r="E141" s="58">
        <f t="shared" ref="E141:E205" si="13">IFERROR(D141/$L$185,"-")</f>
        <v>0</v>
      </c>
      <c r="F141" s="59">
        <f>SUM(F142:F153)</f>
        <v>0</v>
      </c>
      <c r="G141" s="58">
        <f t="shared" ref="G141:G205" si="14">IFERROR(F141/$L$185,"-")</f>
        <v>0</v>
      </c>
      <c r="H141" s="59">
        <f>SUM(H142:H153)</f>
        <v>82394.439999999988</v>
      </c>
      <c r="I141" s="58">
        <f t="shared" si="11"/>
        <v>2.431686670714911E-2</v>
      </c>
      <c r="J141" s="59">
        <f>SUM(J142:J153)</f>
        <v>0</v>
      </c>
      <c r="K141" s="58">
        <f t="shared" ref="K141:K205" si="15">IFERROR(J141/$L$185,"-")</f>
        <v>0</v>
      </c>
      <c r="L141" s="59">
        <f t="shared" si="12"/>
        <v>82394.439999999988</v>
      </c>
      <c r="M141" s="61">
        <f t="shared" ref="M141:M205" si="16">IFERROR(L141/$L$185,"-")</f>
        <v>2.431686670714911E-2</v>
      </c>
      <c r="N141" s="66"/>
    </row>
    <row r="142" spans="2:14" x14ac:dyDescent="0.2">
      <c r="B142" s="68" t="s">
        <v>262</v>
      </c>
      <c r="C142" s="62" t="s">
        <v>263</v>
      </c>
      <c r="D142" s="42"/>
      <c r="E142" s="43">
        <f t="shared" si="13"/>
        <v>0</v>
      </c>
      <c r="F142" s="44"/>
      <c r="G142" s="43">
        <f t="shared" si="14"/>
        <v>0</v>
      </c>
      <c r="H142" s="44">
        <v>2157.3599999999997</v>
      </c>
      <c r="I142" s="43">
        <f t="shared" si="11"/>
        <v>6.3669630571353117E-4</v>
      </c>
      <c r="J142" s="44"/>
      <c r="K142" s="43">
        <f t="shared" si="15"/>
        <v>0</v>
      </c>
      <c r="L142" s="46">
        <f t="shared" si="12"/>
        <v>2157.3599999999997</v>
      </c>
      <c r="M142" s="47">
        <f t="shared" si="16"/>
        <v>6.3669630571353117E-4</v>
      </c>
      <c r="N142" s="66"/>
    </row>
    <row r="143" spans="2:14" x14ac:dyDescent="0.2">
      <c r="B143" s="68" t="s">
        <v>264</v>
      </c>
      <c r="C143" s="62" t="s">
        <v>265</v>
      </c>
      <c r="D143" s="42"/>
      <c r="E143" s="43">
        <f t="shared" si="13"/>
        <v>0</v>
      </c>
      <c r="F143" s="44"/>
      <c r="G143" s="43">
        <f t="shared" si="14"/>
        <v>0</v>
      </c>
      <c r="H143" s="44">
        <v>3625.9999999999995</v>
      </c>
      <c r="I143" s="43">
        <f t="shared" si="11"/>
        <v>1.0701323861188046E-3</v>
      </c>
      <c r="J143" s="44"/>
      <c r="K143" s="43">
        <f t="shared" si="15"/>
        <v>0</v>
      </c>
      <c r="L143" s="46">
        <f t="shared" si="12"/>
        <v>3625.9999999999995</v>
      </c>
      <c r="M143" s="47">
        <f t="shared" si="16"/>
        <v>1.0701323861188046E-3</v>
      </c>
      <c r="N143" s="66"/>
    </row>
    <row r="144" spans="2:14" x14ac:dyDescent="0.2">
      <c r="B144" s="68" t="s">
        <v>266</v>
      </c>
      <c r="C144" s="62" t="s">
        <v>267</v>
      </c>
      <c r="D144" s="42"/>
      <c r="E144" s="43">
        <f t="shared" si="13"/>
        <v>0</v>
      </c>
      <c r="F144" s="44"/>
      <c r="G144" s="43">
        <f t="shared" si="14"/>
        <v>0</v>
      </c>
      <c r="H144" s="44">
        <v>1887.5999999999997</v>
      </c>
      <c r="I144" s="43">
        <f t="shared" si="11"/>
        <v>5.5708270602257458E-4</v>
      </c>
      <c r="J144" s="44"/>
      <c r="K144" s="43">
        <f t="shared" si="15"/>
        <v>0</v>
      </c>
      <c r="L144" s="46">
        <f t="shared" si="12"/>
        <v>1887.5999999999997</v>
      </c>
      <c r="M144" s="47">
        <f t="shared" si="16"/>
        <v>5.5708270602257458E-4</v>
      </c>
      <c r="N144" s="66"/>
    </row>
    <row r="145" spans="2:14" x14ac:dyDescent="0.2">
      <c r="B145" s="68" t="s">
        <v>268</v>
      </c>
      <c r="C145" s="62" t="s">
        <v>269</v>
      </c>
      <c r="D145" s="42"/>
      <c r="E145" s="43">
        <f t="shared" si="13"/>
        <v>0</v>
      </c>
      <c r="F145" s="44"/>
      <c r="G145" s="43">
        <f t="shared" si="14"/>
        <v>0</v>
      </c>
      <c r="H145" s="44">
        <v>525.27999999999986</v>
      </c>
      <c r="I145" s="43">
        <f t="shared" si="11"/>
        <v>1.5502458350261599E-4</v>
      </c>
      <c r="J145" s="44"/>
      <c r="K145" s="43">
        <f t="shared" si="15"/>
        <v>0</v>
      </c>
      <c r="L145" s="46">
        <f t="shared" si="12"/>
        <v>525.27999999999986</v>
      </c>
      <c r="M145" s="47">
        <f t="shared" si="16"/>
        <v>1.5502458350261599E-4</v>
      </c>
      <c r="N145" s="66"/>
    </row>
    <row r="146" spans="2:14" x14ac:dyDescent="0.2">
      <c r="B146" s="68" t="s">
        <v>270</v>
      </c>
      <c r="C146" s="62" t="s">
        <v>271</v>
      </c>
      <c r="D146" s="42"/>
      <c r="E146" s="43">
        <f t="shared" si="13"/>
        <v>0</v>
      </c>
      <c r="F146" s="44"/>
      <c r="G146" s="43">
        <f t="shared" si="14"/>
        <v>0</v>
      </c>
      <c r="H146" s="44">
        <v>1287.05</v>
      </c>
      <c r="I146" s="43">
        <f t="shared" si="11"/>
        <v>3.7984387411864519E-4</v>
      </c>
      <c r="J146" s="44"/>
      <c r="K146" s="43">
        <f t="shared" si="15"/>
        <v>0</v>
      </c>
      <c r="L146" s="46">
        <f t="shared" si="12"/>
        <v>1287.05</v>
      </c>
      <c r="M146" s="47">
        <f t="shared" si="16"/>
        <v>3.7984387411864519E-4</v>
      </c>
      <c r="N146" s="66"/>
    </row>
    <row r="147" spans="2:14" x14ac:dyDescent="0.2">
      <c r="B147" s="68" t="s">
        <v>272</v>
      </c>
      <c r="C147" s="62" t="s">
        <v>273</v>
      </c>
      <c r="D147" s="42"/>
      <c r="E147" s="43">
        <f t="shared" si="13"/>
        <v>0</v>
      </c>
      <c r="F147" s="44"/>
      <c r="G147" s="43">
        <f t="shared" si="14"/>
        <v>0</v>
      </c>
      <c r="H147" s="44">
        <v>12841.949999999997</v>
      </c>
      <c r="I147" s="43">
        <f t="shared" si="11"/>
        <v>3.7900128505014836E-3</v>
      </c>
      <c r="J147" s="44"/>
      <c r="K147" s="43">
        <f t="shared" si="15"/>
        <v>0</v>
      </c>
      <c r="L147" s="46">
        <f t="shared" si="12"/>
        <v>12841.949999999997</v>
      </c>
      <c r="M147" s="47">
        <f t="shared" si="16"/>
        <v>3.7900128505014836E-3</v>
      </c>
      <c r="N147" s="66"/>
    </row>
    <row r="148" spans="2:14" x14ac:dyDescent="0.2">
      <c r="B148" s="68" t="s">
        <v>274</v>
      </c>
      <c r="C148" s="62" t="s">
        <v>275</v>
      </c>
      <c r="D148" s="42"/>
      <c r="E148" s="43">
        <f t="shared" si="13"/>
        <v>0</v>
      </c>
      <c r="F148" s="44"/>
      <c r="G148" s="43">
        <f t="shared" si="14"/>
        <v>0</v>
      </c>
      <c r="H148" s="44"/>
      <c r="I148" s="43">
        <f t="shared" si="11"/>
        <v>0</v>
      </c>
      <c r="J148" s="44"/>
      <c r="K148" s="43">
        <f t="shared" si="15"/>
        <v>0</v>
      </c>
      <c r="L148" s="46">
        <f t="shared" si="12"/>
        <v>0</v>
      </c>
      <c r="M148" s="47">
        <f t="shared" si="16"/>
        <v>0</v>
      </c>
      <c r="N148" s="66"/>
    </row>
    <row r="149" spans="2:14" x14ac:dyDescent="0.2">
      <c r="B149" s="68" t="s">
        <v>276</v>
      </c>
      <c r="C149" s="62" t="s">
        <v>277</v>
      </c>
      <c r="D149" s="42"/>
      <c r="E149" s="43">
        <f t="shared" si="13"/>
        <v>0</v>
      </c>
      <c r="F149" s="44"/>
      <c r="G149" s="43">
        <f t="shared" si="14"/>
        <v>0</v>
      </c>
      <c r="H149" s="44">
        <v>27421.609999999997</v>
      </c>
      <c r="I149" s="43">
        <f t="shared" si="11"/>
        <v>8.0928717431106648E-3</v>
      </c>
      <c r="J149" s="44"/>
      <c r="K149" s="43">
        <f t="shared" si="15"/>
        <v>0</v>
      </c>
      <c r="L149" s="46">
        <f t="shared" si="12"/>
        <v>27421.609999999997</v>
      </c>
      <c r="M149" s="47">
        <f t="shared" si="16"/>
        <v>8.0928717431106648E-3</v>
      </c>
      <c r="N149" s="66"/>
    </row>
    <row r="150" spans="2:14" x14ac:dyDescent="0.2">
      <c r="B150" s="68" t="s">
        <v>278</v>
      </c>
      <c r="C150" s="62" t="s">
        <v>279</v>
      </c>
      <c r="D150" s="42"/>
      <c r="E150" s="43">
        <f t="shared" si="13"/>
        <v>0</v>
      </c>
      <c r="F150" s="44"/>
      <c r="G150" s="43">
        <f t="shared" si="14"/>
        <v>0</v>
      </c>
      <c r="H150" s="44"/>
      <c r="I150" s="43">
        <f t="shared" si="11"/>
        <v>0</v>
      </c>
      <c r="J150" s="44"/>
      <c r="K150" s="43">
        <f t="shared" si="15"/>
        <v>0</v>
      </c>
      <c r="L150" s="46">
        <f t="shared" si="12"/>
        <v>0</v>
      </c>
      <c r="M150" s="47">
        <f t="shared" si="16"/>
        <v>0</v>
      </c>
      <c r="N150" s="66"/>
    </row>
    <row r="151" spans="2:14" x14ac:dyDescent="0.2">
      <c r="B151" s="68" t="s">
        <v>280</v>
      </c>
      <c r="C151" s="64" t="s">
        <v>281</v>
      </c>
      <c r="D151" s="42"/>
      <c r="E151" s="43">
        <f t="shared" si="13"/>
        <v>0</v>
      </c>
      <c r="F151" s="44"/>
      <c r="G151" s="43">
        <f t="shared" si="14"/>
        <v>0</v>
      </c>
      <c r="H151" s="44">
        <v>32647.589999999997</v>
      </c>
      <c r="I151" s="43">
        <f t="shared" si="11"/>
        <v>9.6352022580607887E-3</v>
      </c>
      <c r="J151" s="44"/>
      <c r="K151" s="43">
        <f t="shared" si="15"/>
        <v>0</v>
      </c>
      <c r="L151" s="46">
        <f t="shared" si="12"/>
        <v>32647.589999999997</v>
      </c>
      <c r="M151" s="47">
        <f t="shared" si="16"/>
        <v>9.6352022580607887E-3</v>
      </c>
      <c r="N151" s="66"/>
    </row>
    <row r="152" spans="2:14" x14ac:dyDescent="0.2">
      <c r="B152" s="68" t="s">
        <v>282</v>
      </c>
      <c r="C152" s="64" t="s">
        <v>283</v>
      </c>
      <c r="D152" s="42"/>
      <c r="E152" s="43">
        <f t="shared" si="13"/>
        <v>0</v>
      </c>
      <c r="F152" s="44"/>
      <c r="G152" s="43">
        <f t="shared" si="14"/>
        <v>0</v>
      </c>
      <c r="H152" s="44"/>
      <c r="I152" s="43">
        <f t="shared" si="11"/>
        <v>0</v>
      </c>
      <c r="J152" s="44"/>
      <c r="K152" s="43">
        <f t="shared" si="15"/>
        <v>0</v>
      </c>
      <c r="L152" s="46">
        <f t="shared" si="12"/>
        <v>0</v>
      </c>
      <c r="M152" s="47">
        <f t="shared" si="16"/>
        <v>0</v>
      </c>
      <c r="N152" s="66"/>
    </row>
    <row r="153" spans="2:14" x14ac:dyDescent="0.2">
      <c r="B153" s="68" t="s">
        <v>284</v>
      </c>
      <c r="C153" s="64" t="s">
        <v>283</v>
      </c>
      <c r="D153" s="42"/>
      <c r="E153" s="43">
        <f t="shared" si="13"/>
        <v>0</v>
      </c>
      <c r="F153" s="44"/>
      <c r="G153" s="43">
        <f t="shared" si="14"/>
        <v>0</v>
      </c>
      <c r="H153" s="44"/>
      <c r="I153" s="43">
        <f t="shared" si="11"/>
        <v>0</v>
      </c>
      <c r="J153" s="44"/>
      <c r="K153" s="43">
        <f t="shared" si="15"/>
        <v>0</v>
      </c>
      <c r="L153" s="46">
        <f t="shared" si="12"/>
        <v>0</v>
      </c>
      <c r="M153" s="47">
        <f t="shared" si="16"/>
        <v>0</v>
      </c>
      <c r="N153" s="66"/>
    </row>
    <row r="154" spans="2:14" s="32" customFormat="1" x14ac:dyDescent="0.2">
      <c r="B154" s="55" t="s">
        <v>285</v>
      </c>
      <c r="C154" s="65" t="s">
        <v>286</v>
      </c>
      <c r="D154" s="57">
        <f>SUM(D155:D164)</f>
        <v>2720.8</v>
      </c>
      <c r="E154" s="58">
        <f t="shared" si="13"/>
        <v>8.0298295536460117E-4</v>
      </c>
      <c r="F154" s="59">
        <f>SUM(F155:F164)</f>
        <v>0</v>
      </c>
      <c r="G154" s="58">
        <f t="shared" si="14"/>
        <v>0</v>
      </c>
      <c r="H154" s="59">
        <f>SUM(H155:H164)</f>
        <v>0</v>
      </c>
      <c r="I154" s="58">
        <f t="shared" si="11"/>
        <v>0</v>
      </c>
      <c r="J154" s="59">
        <f>SUM(J155:J164)</f>
        <v>0</v>
      </c>
      <c r="K154" s="58">
        <f t="shared" si="15"/>
        <v>0</v>
      </c>
      <c r="L154" s="59">
        <f t="shared" si="12"/>
        <v>2720.8</v>
      </c>
      <c r="M154" s="61">
        <f t="shared" si="16"/>
        <v>8.0298295536460117E-4</v>
      </c>
      <c r="N154" s="66"/>
    </row>
    <row r="155" spans="2:14" x14ac:dyDescent="0.2">
      <c r="B155" s="68" t="s">
        <v>287</v>
      </c>
      <c r="C155" s="62" t="s">
        <v>288</v>
      </c>
      <c r="D155" s="74"/>
      <c r="E155" s="43">
        <f t="shared" si="13"/>
        <v>0</v>
      </c>
      <c r="F155" s="75"/>
      <c r="G155" s="43">
        <f t="shared" si="14"/>
        <v>0</v>
      </c>
      <c r="H155" s="75"/>
      <c r="I155" s="43">
        <f t="shared" si="11"/>
        <v>0</v>
      </c>
      <c r="J155" s="75"/>
      <c r="K155" s="43">
        <f t="shared" si="15"/>
        <v>0</v>
      </c>
      <c r="L155" s="46">
        <f t="shared" si="12"/>
        <v>0</v>
      </c>
      <c r="M155" s="47">
        <f t="shared" si="16"/>
        <v>0</v>
      </c>
      <c r="N155" s="66"/>
    </row>
    <row r="156" spans="2:14" x14ac:dyDescent="0.2">
      <c r="B156" s="68" t="s">
        <v>289</v>
      </c>
      <c r="C156" s="62" t="s">
        <v>290</v>
      </c>
      <c r="D156" s="74"/>
      <c r="E156" s="43">
        <f t="shared" si="13"/>
        <v>0</v>
      </c>
      <c r="F156" s="75"/>
      <c r="G156" s="43">
        <f t="shared" si="14"/>
        <v>0</v>
      </c>
      <c r="H156" s="75"/>
      <c r="I156" s="43">
        <f t="shared" si="11"/>
        <v>0</v>
      </c>
      <c r="J156" s="75"/>
      <c r="K156" s="43">
        <f t="shared" si="15"/>
        <v>0</v>
      </c>
      <c r="L156" s="46">
        <f t="shared" si="12"/>
        <v>0</v>
      </c>
      <c r="M156" s="47">
        <f t="shared" si="16"/>
        <v>0</v>
      </c>
      <c r="N156" s="66"/>
    </row>
    <row r="157" spans="2:14" x14ac:dyDescent="0.2">
      <c r="B157" s="68" t="s">
        <v>291</v>
      </c>
      <c r="C157" s="62" t="s">
        <v>292</v>
      </c>
      <c r="D157" s="42"/>
      <c r="E157" s="43">
        <f t="shared" si="13"/>
        <v>0</v>
      </c>
      <c r="F157" s="44"/>
      <c r="G157" s="43">
        <f t="shared" si="14"/>
        <v>0</v>
      </c>
      <c r="H157" s="44"/>
      <c r="I157" s="43">
        <f t="shared" si="11"/>
        <v>0</v>
      </c>
      <c r="J157" s="44"/>
      <c r="K157" s="43">
        <f t="shared" si="15"/>
        <v>0</v>
      </c>
      <c r="L157" s="46">
        <f t="shared" si="12"/>
        <v>0</v>
      </c>
      <c r="M157" s="47">
        <f t="shared" si="16"/>
        <v>0</v>
      </c>
      <c r="N157" s="66"/>
    </row>
    <row r="158" spans="2:14" x14ac:dyDescent="0.2">
      <c r="B158" s="68" t="s">
        <v>293</v>
      </c>
      <c r="C158" s="62" t="s">
        <v>294</v>
      </c>
      <c r="D158" s="42"/>
      <c r="E158" s="43">
        <f t="shared" si="13"/>
        <v>0</v>
      </c>
      <c r="F158" s="44"/>
      <c r="G158" s="43">
        <f t="shared" si="14"/>
        <v>0</v>
      </c>
      <c r="H158" s="44"/>
      <c r="I158" s="43">
        <f t="shared" si="11"/>
        <v>0</v>
      </c>
      <c r="J158" s="44"/>
      <c r="K158" s="43">
        <f t="shared" si="15"/>
        <v>0</v>
      </c>
      <c r="L158" s="46">
        <f t="shared" si="12"/>
        <v>0</v>
      </c>
      <c r="M158" s="47">
        <f t="shared" si="16"/>
        <v>0</v>
      </c>
      <c r="N158" s="66"/>
    </row>
    <row r="159" spans="2:14" x14ac:dyDescent="0.2">
      <c r="B159" s="68" t="s">
        <v>295</v>
      </c>
      <c r="C159" s="62" t="s">
        <v>296</v>
      </c>
      <c r="D159" s="42">
        <v>2720.8</v>
      </c>
      <c r="E159" s="43">
        <f t="shared" si="13"/>
        <v>8.0298295536460117E-4</v>
      </c>
      <c r="F159" s="44"/>
      <c r="G159" s="43">
        <f t="shared" si="14"/>
        <v>0</v>
      </c>
      <c r="H159" s="44"/>
      <c r="I159" s="43">
        <f t="shared" si="11"/>
        <v>0</v>
      </c>
      <c r="J159" s="44"/>
      <c r="K159" s="43">
        <f t="shared" si="15"/>
        <v>0</v>
      </c>
      <c r="L159" s="46">
        <f t="shared" si="12"/>
        <v>2720.8</v>
      </c>
      <c r="M159" s="47">
        <f t="shared" si="16"/>
        <v>8.0298295536460117E-4</v>
      </c>
      <c r="N159" s="66"/>
    </row>
    <row r="160" spans="2:14" x14ac:dyDescent="0.2">
      <c r="B160" s="68" t="s">
        <v>297</v>
      </c>
      <c r="C160" s="62" t="s">
        <v>298</v>
      </c>
      <c r="D160" s="42"/>
      <c r="E160" s="43">
        <f t="shared" si="13"/>
        <v>0</v>
      </c>
      <c r="F160" s="44"/>
      <c r="G160" s="43">
        <f t="shared" si="14"/>
        <v>0</v>
      </c>
      <c r="H160" s="44"/>
      <c r="I160" s="43">
        <f t="shared" si="11"/>
        <v>0</v>
      </c>
      <c r="J160" s="44"/>
      <c r="K160" s="43">
        <f t="shared" si="15"/>
        <v>0</v>
      </c>
      <c r="L160" s="46">
        <f t="shared" si="12"/>
        <v>0</v>
      </c>
      <c r="M160" s="47">
        <f t="shared" si="16"/>
        <v>0</v>
      </c>
      <c r="N160" s="66"/>
    </row>
    <row r="161" spans="2:38" x14ac:dyDescent="0.2">
      <c r="B161" s="68" t="s">
        <v>299</v>
      </c>
      <c r="C161" s="62" t="s">
        <v>300</v>
      </c>
      <c r="D161" s="42"/>
      <c r="E161" s="43">
        <f t="shared" si="13"/>
        <v>0</v>
      </c>
      <c r="F161" s="44"/>
      <c r="G161" s="43">
        <f t="shared" si="14"/>
        <v>0</v>
      </c>
      <c r="H161" s="44"/>
      <c r="I161" s="43">
        <f t="shared" si="11"/>
        <v>0</v>
      </c>
      <c r="J161" s="44"/>
      <c r="K161" s="43">
        <f t="shared" si="15"/>
        <v>0</v>
      </c>
      <c r="L161" s="46">
        <f t="shared" si="12"/>
        <v>0</v>
      </c>
      <c r="M161" s="47">
        <f t="shared" si="16"/>
        <v>0</v>
      </c>
      <c r="N161" s="66"/>
    </row>
    <row r="162" spans="2:38" s="78" customFormat="1" ht="15.75" x14ac:dyDescent="0.2">
      <c r="B162" s="68" t="s">
        <v>301</v>
      </c>
      <c r="C162" s="62" t="s">
        <v>302</v>
      </c>
      <c r="D162" s="74"/>
      <c r="E162" s="43">
        <f t="shared" si="13"/>
        <v>0</v>
      </c>
      <c r="F162" s="75"/>
      <c r="G162" s="43">
        <f t="shared" si="14"/>
        <v>0</v>
      </c>
      <c r="H162" s="75"/>
      <c r="I162" s="43">
        <f t="shared" si="11"/>
        <v>0</v>
      </c>
      <c r="J162" s="75"/>
      <c r="K162" s="43">
        <f t="shared" si="15"/>
        <v>0</v>
      </c>
      <c r="L162" s="46">
        <f t="shared" si="12"/>
        <v>0</v>
      </c>
      <c r="M162" s="47">
        <f t="shared" si="16"/>
        <v>0</v>
      </c>
      <c r="N162" s="76"/>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row>
    <row r="163" spans="2:38" x14ac:dyDescent="0.2">
      <c r="B163" s="68" t="s">
        <v>303</v>
      </c>
      <c r="C163" s="64" t="s">
        <v>304</v>
      </c>
      <c r="D163" s="42"/>
      <c r="E163" s="43">
        <f t="shared" si="13"/>
        <v>0</v>
      </c>
      <c r="F163" s="44"/>
      <c r="G163" s="43">
        <f t="shared" si="14"/>
        <v>0</v>
      </c>
      <c r="H163" s="44"/>
      <c r="I163" s="43">
        <f t="shared" si="11"/>
        <v>0</v>
      </c>
      <c r="J163" s="44"/>
      <c r="K163" s="43">
        <f t="shared" si="15"/>
        <v>0</v>
      </c>
      <c r="L163" s="46">
        <f t="shared" si="12"/>
        <v>0</v>
      </c>
      <c r="M163" s="47">
        <f t="shared" si="16"/>
        <v>0</v>
      </c>
      <c r="N163" s="66"/>
    </row>
    <row r="164" spans="2:38" x14ac:dyDescent="0.2">
      <c r="B164" s="68" t="s">
        <v>305</v>
      </c>
      <c r="C164" s="64" t="s">
        <v>304</v>
      </c>
      <c r="D164" s="42"/>
      <c r="E164" s="43">
        <f t="shared" si="13"/>
        <v>0</v>
      </c>
      <c r="F164" s="44"/>
      <c r="G164" s="43">
        <f t="shared" si="14"/>
        <v>0</v>
      </c>
      <c r="H164" s="44"/>
      <c r="I164" s="43">
        <f t="shared" si="11"/>
        <v>0</v>
      </c>
      <c r="J164" s="44"/>
      <c r="K164" s="43">
        <f t="shared" si="15"/>
        <v>0</v>
      </c>
      <c r="L164" s="46">
        <f t="shared" si="12"/>
        <v>0</v>
      </c>
      <c r="M164" s="47">
        <f t="shared" si="16"/>
        <v>0</v>
      </c>
      <c r="N164" s="66"/>
    </row>
    <row r="165" spans="2:38" s="32" customFormat="1" x14ac:dyDescent="0.2">
      <c r="B165" s="55" t="s">
        <v>306</v>
      </c>
      <c r="C165" s="65" t="s">
        <v>307</v>
      </c>
      <c r="D165" s="57">
        <f>SUM(D166:D167)</f>
        <v>0</v>
      </c>
      <c r="E165" s="58">
        <f t="shared" si="13"/>
        <v>0</v>
      </c>
      <c r="F165" s="59">
        <f>SUM(F166:F167)</f>
        <v>0</v>
      </c>
      <c r="G165" s="58">
        <f t="shared" si="14"/>
        <v>0</v>
      </c>
      <c r="H165" s="59">
        <f>SUM(H166:H167)</f>
        <v>0</v>
      </c>
      <c r="I165" s="58">
        <f t="shared" si="11"/>
        <v>0</v>
      </c>
      <c r="J165" s="59">
        <f>SUM(J166:J167)</f>
        <v>0</v>
      </c>
      <c r="K165" s="58">
        <f t="shared" si="15"/>
        <v>0</v>
      </c>
      <c r="L165" s="59">
        <f t="shared" si="12"/>
        <v>0</v>
      </c>
      <c r="M165" s="61">
        <f t="shared" si="16"/>
        <v>0</v>
      </c>
      <c r="N165" s="66"/>
    </row>
    <row r="166" spans="2:38" x14ac:dyDescent="0.2">
      <c r="B166" s="40" t="s">
        <v>308</v>
      </c>
      <c r="C166" s="62" t="s">
        <v>309</v>
      </c>
      <c r="D166" s="42"/>
      <c r="E166" s="43">
        <f t="shared" si="13"/>
        <v>0</v>
      </c>
      <c r="F166" s="44"/>
      <c r="G166" s="43">
        <f t="shared" si="14"/>
        <v>0</v>
      </c>
      <c r="H166" s="44"/>
      <c r="I166" s="43">
        <f t="shared" si="11"/>
        <v>0</v>
      </c>
      <c r="J166" s="44"/>
      <c r="K166" s="43">
        <f t="shared" si="15"/>
        <v>0</v>
      </c>
      <c r="L166" s="46">
        <f t="shared" si="12"/>
        <v>0</v>
      </c>
      <c r="M166" s="47">
        <f t="shared" si="16"/>
        <v>0</v>
      </c>
      <c r="N166" s="66"/>
    </row>
    <row r="167" spans="2:38" x14ac:dyDescent="0.2">
      <c r="B167" s="40" t="s">
        <v>310</v>
      </c>
      <c r="C167" s="64" t="s">
        <v>311</v>
      </c>
      <c r="D167" s="42"/>
      <c r="E167" s="43">
        <f t="shared" si="13"/>
        <v>0</v>
      </c>
      <c r="F167" s="44"/>
      <c r="G167" s="43">
        <f t="shared" si="14"/>
        <v>0</v>
      </c>
      <c r="H167" s="44"/>
      <c r="I167" s="43">
        <f t="shared" si="11"/>
        <v>0</v>
      </c>
      <c r="J167" s="44"/>
      <c r="K167" s="43">
        <f t="shared" si="15"/>
        <v>0</v>
      </c>
      <c r="L167" s="46">
        <f t="shared" si="12"/>
        <v>0</v>
      </c>
      <c r="M167" s="47">
        <f t="shared" si="16"/>
        <v>0</v>
      </c>
      <c r="N167" s="66"/>
    </row>
    <row r="168" spans="2:38" s="32" customFormat="1" x14ac:dyDescent="0.2">
      <c r="B168" s="55" t="s">
        <v>312</v>
      </c>
      <c r="C168" s="65" t="s">
        <v>313</v>
      </c>
      <c r="D168" s="57">
        <f>SUM(D169:D184)</f>
        <v>11616</v>
      </c>
      <c r="E168" s="58">
        <f t="shared" si="13"/>
        <v>3.4282012678312286E-3</v>
      </c>
      <c r="F168" s="57">
        <f>SUM(F169:F184)</f>
        <v>0</v>
      </c>
      <c r="G168" s="58">
        <f t="shared" si="14"/>
        <v>0</v>
      </c>
      <c r="H168" s="57">
        <f>SUM(H169:H184)</f>
        <v>2199.9999999999995</v>
      </c>
      <c r="I168" s="58">
        <f t="shared" si="11"/>
        <v>6.4928054314985378E-4</v>
      </c>
      <c r="J168" s="57">
        <f>SUM(J169:J184)</f>
        <v>41778</v>
      </c>
      <c r="K168" s="58">
        <f>IFERROR(J168/$L$185,"-")</f>
        <v>1.2329837514415725E-2</v>
      </c>
      <c r="L168" s="57">
        <f t="shared" si="12"/>
        <v>55594</v>
      </c>
      <c r="M168" s="61">
        <f t="shared" si="16"/>
        <v>1.6407319325396807E-2</v>
      </c>
      <c r="N168" s="66"/>
    </row>
    <row r="169" spans="2:38" s="32" customFormat="1" x14ac:dyDescent="0.2">
      <c r="B169" s="68" t="s">
        <v>314</v>
      </c>
      <c r="C169" s="62" t="s">
        <v>315</v>
      </c>
      <c r="D169" s="42">
        <v>9816</v>
      </c>
      <c r="E169" s="43">
        <f t="shared" si="13"/>
        <v>2.8969717325268026E-3</v>
      </c>
      <c r="F169" s="42"/>
      <c r="G169" s="43">
        <f t="shared" si="14"/>
        <v>0</v>
      </c>
      <c r="H169" s="42"/>
      <c r="I169" s="43">
        <f t="shared" ref="I169:I185" si="17">IFERROR(H169/$L$185,"-")</f>
        <v>0</v>
      </c>
      <c r="J169" s="42"/>
      <c r="K169" s="43">
        <f t="shared" si="15"/>
        <v>0</v>
      </c>
      <c r="L169" s="79">
        <f t="shared" ref="L169:L185" si="18">SUM(D169,F169,H169,J169)</f>
        <v>9816</v>
      </c>
      <c r="M169" s="47">
        <f t="shared" si="16"/>
        <v>2.8969717325268026E-3</v>
      </c>
      <c r="N169" s="66"/>
    </row>
    <row r="170" spans="2:38" s="32" customFormat="1" x14ac:dyDescent="0.2">
      <c r="B170" s="68" t="s">
        <v>316</v>
      </c>
      <c r="C170" s="62" t="s">
        <v>317</v>
      </c>
      <c r="D170" s="42"/>
      <c r="E170" s="43">
        <f t="shared" si="13"/>
        <v>0</v>
      </c>
      <c r="F170" s="42"/>
      <c r="G170" s="43">
        <f t="shared" si="14"/>
        <v>0</v>
      </c>
      <c r="H170" s="42"/>
      <c r="I170" s="43">
        <f t="shared" si="17"/>
        <v>0</v>
      </c>
      <c r="J170" s="42"/>
      <c r="K170" s="43">
        <f t="shared" si="15"/>
        <v>0</v>
      </c>
      <c r="L170" s="79">
        <f t="shared" si="18"/>
        <v>0</v>
      </c>
      <c r="M170" s="47">
        <f t="shared" si="16"/>
        <v>0</v>
      </c>
      <c r="N170" s="66"/>
    </row>
    <row r="171" spans="2:38" s="32" customFormat="1" x14ac:dyDescent="0.2">
      <c r="B171" s="68" t="s">
        <v>318</v>
      </c>
      <c r="C171" s="62" t="s">
        <v>319</v>
      </c>
      <c r="D171" s="42"/>
      <c r="E171" s="43">
        <f t="shared" si="13"/>
        <v>0</v>
      </c>
      <c r="F171" s="42"/>
      <c r="G171" s="43">
        <f t="shared" si="14"/>
        <v>0</v>
      </c>
      <c r="H171" s="42">
        <v>2199.9999999999995</v>
      </c>
      <c r="I171" s="43">
        <f t="shared" si="17"/>
        <v>6.4928054314985378E-4</v>
      </c>
      <c r="J171" s="42"/>
      <c r="K171" s="43">
        <f t="shared" si="15"/>
        <v>0</v>
      </c>
      <c r="L171" s="79">
        <f t="shared" si="18"/>
        <v>2199.9999999999995</v>
      </c>
      <c r="M171" s="47">
        <f t="shared" si="16"/>
        <v>6.4928054314985378E-4</v>
      </c>
      <c r="N171" s="66"/>
    </row>
    <row r="172" spans="2:38" s="32" customFormat="1" x14ac:dyDescent="0.2">
      <c r="B172" s="68" t="s">
        <v>320</v>
      </c>
      <c r="C172" s="62" t="s">
        <v>321</v>
      </c>
      <c r="D172" s="42">
        <v>1800</v>
      </c>
      <c r="E172" s="43">
        <f t="shared" si="13"/>
        <v>5.3122953530442593E-4</v>
      </c>
      <c r="F172" s="42"/>
      <c r="G172" s="43">
        <f t="shared" si="14"/>
        <v>0</v>
      </c>
      <c r="H172" s="42"/>
      <c r="I172" s="43">
        <f t="shared" si="17"/>
        <v>0</v>
      </c>
      <c r="J172" s="42"/>
      <c r="K172" s="43">
        <f t="shared" si="15"/>
        <v>0</v>
      </c>
      <c r="L172" s="79">
        <f t="shared" si="18"/>
        <v>1800</v>
      </c>
      <c r="M172" s="47">
        <f t="shared" si="16"/>
        <v>5.3122953530442593E-4</v>
      </c>
      <c r="N172" s="66"/>
    </row>
    <row r="173" spans="2:38" s="32" customFormat="1" x14ac:dyDescent="0.2">
      <c r="B173" s="68" t="s">
        <v>322</v>
      </c>
      <c r="C173" s="62" t="s">
        <v>323</v>
      </c>
      <c r="D173" s="42"/>
      <c r="E173" s="43">
        <f t="shared" si="13"/>
        <v>0</v>
      </c>
      <c r="F173" s="42"/>
      <c r="G173" s="43">
        <f t="shared" si="14"/>
        <v>0</v>
      </c>
      <c r="H173" s="42"/>
      <c r="I173" s="43">
        <f t="shared" si="17"/>
        <v>0</v>
      </c>
      <c r="J173" s="42"/>
      <c r="K173" s="43">
        <f t="shared" si="15"/>
        <v>0</v>
      </c>
      <c r="L173" s="79">
        <f t="shared" si="18"/>
        <v>0</v>
      </c>
      <c r="M173" s="47">
        <f t="shared" si="16"/>
        <v>0</v>
      </c>
      <c r="N173" s="66"/>
    </row>
    <row r="174" spans="2:38" s="32" customFormat="1" x14ac:dyDescent="0.2">
      <c r="B174" s="68" t="s">
        <v>324</v>
      </c>
      <c r="C174" s="62" t="s">
        <v>325</v>
      </c>
      <c r="D174" s="42"/>
      <c r="E174" s="43">
        <f t="shared" si="13"/>
        <v>0</v>
      </c>
      <c r="F174" s="42"/>
      <c r="G174" s="43">
        <f t="shared" si="14"/>
        <v>0</v>
      </c>
      <c r="H174" s="42"/>
      <c r="I174" s="43">
        <f t="shared" si="17"/>
        <v>0</v>
      </c>
      <c r="J174" s="42"/>
      <c r="K174" s="43">
        <f t="shared" si="15"/>
        <v>0</v>
      </c>
      <c r="L174" s="79">
        <f t="shared" si="18"/>
        <v>0</v>
      </c>
      <c r="M174" s="47">
        <f t="shared" si="16"/>
        <v>0</v>
      </c>
      <c r="N174" s="66"/>
    </row>
    <row r="175" spans="2:38" s="32" customFormat="1" x14ac:dyDescent="0.2">
      <c r="B175" s="68" t="s">
        <v>326</v>
      </c>
      <c r="C175" s="62" t="s">
        <v>327</v>
      </c>
      <c r="D175" s="42"/>
      <c r="E175" s="43">
        <f t="shared" si="13"/>
        <v>0</v>
      </c>
      <c r="F175" s="42"/>
      <c r="G175" s="43">
        <f t="shared" si="14"/>
        <v>0</v>
      </c>
      <c r="H175" s="42"/>
      <c r="I175" s="43">
        <f t="shared" si="17"/>
        <v>0</v>
      </c>
      <c r="J175" s="42">
        <v>2840</v>
      </c>
      <c r="K175" s="43">
        <f t="shared" si="15"/>
        <v>8.3816215570253869E-4</v>
      </c>
      <c r="L175" s="79">
        <f t="shared" si="18"/>
        <v>2840</v>
      </c>
      <c r="M175" s="47">
        <f t="shared" si="16"/>
        <v>8.3816215570253869E-4</v>
      </c>
      <c r="N175" s="66"/>
    </row>
    <row r="176" spans="2:38" s="32" customFormat="1" x14ac:dyDescent="0.2">
      <c r="B176" s="68" t="s">
        <v>328</v>
      </c>
      <c r="C176" s="62" t="s">
        <v>329</v>
      </c>
      <c r="D176" s="42"/>
      <c r="E176" s="43">
        <f t="shared" si="13"/>
        <v>0</v>
      </c>
      <c r="F176" s="42"/>
      <c r="G176" s="43">
        <f t="shared" si="14"/>
        <v>0</v>
      </c>
      <c r="H176" s="42"/>
      <c r="I176" s="43">
        <f t="shared" si="17"/>
        <v>0</v>
      </c>
      <c r="J176" s="42"/>
      <c r="K176" s="43">
        <f t="shared" si="15"/>
        <v>0</v>
      </c>
      <c r="L176" s="79">
        <f t="shared" si="18"/>
        <v>0</v>
      </c>
      <c r="M176" s="47">
        <f t="shared" si="16"/>
        <v>0</v>
      </c>
      <c r="N176" s="66"/>
    </row>
    <row r="177" spans="2:14" s="32" customFormat="1" x14ac:dyDescent="0.2">
      <c r="B177" s="68" t="s">
        <v>330</v>
      </c>
      <c r="C177" s="62" t="s">
        <v>331</v>
      </c>
      <c r="D177" s="42"/>
      <c r="E177" s="43">
        <f t="shared" si="13"/>
        <v>0</v>
      </c>
      <c r="F177" s="42"/>
      <c r="G177" s="43">
        <f t="shared" si="14"/>
        <v>0</v>
      </c>
      <c r="H177" s="42"/>
      <c r="I177" s="43">
        <f t="shared" si="17"/>
        <v>0</v>
      </c>
      <c r="J177" s="42"/>
      <c r="K177" s="43">
        <f t="shared" si="15"/>
        <v>0</v>
      </c>
      <c r="L177" s="79">
        <f t="shared" si="18"/>
        <v>0</v>
      </c>
      <c r="M177" s="47">
        <f t="shared" si="16"/>
        <v>0</v>
      </c>
      <c r="N177" s="66"/>
    </row>
    <row r="178" spans="2:14" s="32" customFormat="1" x14ac:dyDescent="0.2">
      <c r="B178" s="68" t="s">
        <v>332</v>
      </c>
      <c r="C178" s="62" t="s">
        <v>333</v>
      </c>
      <c r="D178" s="80"/>
      <c r="E178" s="81">
        <f t="shared" si="13"/>
        <v>0</v>
      </c>
      <c r="F178" s="80"/>
      <c r="G178" s="81">
        <f t="shared" si="14"/>
        <v>0</v>
      </c>
      <c r="H178" s="80"/>
      <c r="I178" s="81">
        <f t="shared" si="17"/>
        <v>0</v>
      </c>
      <c r="J178" s="80"/>
      <c r="K178" s="81">
        <f t="shared" si="15"/>
        <v>0</v>
      </c>
      <c r="L178" s="82">
        <f t="shared" si="18"/>
        <v>0</v>
      </c>
      <c r="M178" s="83">
        <f t="shared" si="16"/>
        <v>0</v>
      </c>
      <c r="N178" s="66"/>
    </row>
    <row r="179" spans="2:14" s="32" customFormat="1" x14ac:dyDescent="0.2">
      <c r="B179" s="84" t="s">
        <v>334</v>
      </c>
      <c r="C179" s="62" t="s">
        <v>335</v>
      </c>
      <c r="D179" s="80"/>
      <c r="E179" s="81">
        <f t="shared" si="13"/>
        <v>0</v>
      </c>
      <c r="F179" s="85"/>
      <c r="G179" s="81">
        <f t="shared" si="14"/>
        <v>0</v>
      </c>
      <c r="H179" s="85"/>
      <c r="I179" s="81">
        <f t="shared" si="17"/>
        <v>0</v>
      </c>
      <c r="J179" s="85"/>
      <c r="K179" s="81">
        <f t="shared" si="15"/>
        <v>0</v>
      </c>
      <c r="L179" s="86">
        <f t="shared" si="18"/>
        <v>0</v>
      </c>
      <c r="M179" s="83">
        <f t="shared" si="16"/>
        <v>0</v>
      </c>
      <c r="N179" s="66"/>
    </row>
    <row r="180" spans="2:14" s="32" customFormat="1" x14ac:dyDescent="0.2">
      <c r="B180" s="84" t="s">
        <v>336</v>
      </c>
      <c r="C180" s="62" t="s">
        <v>337</v>
      </c>
      <c r="D180" s="80"/>
      <c r="E180" s="81">
        <f t="shared" si="13"/>
        <v>0</v>
      </c>
      <c r="F180" s="85"/>
      <c r="G180" s="81">
        <f t="shared" si="14"/>
        <v>0</v>
      </c>
      <c r="H180" s="85"/>
      <c r="I180" s="81">
        <f t="shared" si="17"/>
        <v>0</v>
      </c>
      <c r="J180" s="85"/>
      <c r="K180" s="81">
        <f t="shared" si="15"/>
        <v>0</v>
      </c>
      <c r="L180" s="86">
        <f t="shared" si="18"/>
        <v>0</v>
      </c>
      <c r="M180" s="83">
        <f t="shared" si="16"/>
        <v>0</v>
      </c>
      <c r="N180" s="66"/>
    </row>
    <row r="181" spans="2:14" s="32" customFormat="1" x14ac:dyDescent="0.2">
      <c r="B181" s="84" t="s">
        <v>338</v>
      </c>
      <c r="C181" s="62" t="s">
        <v>339</v>
      </c>
      <c r="D181" s="80"/>
      <c r="E181" s="81">
        <f t="shared" si="13"/>
        <v>0</v>
      </c>
      <c r="F181" s="85"/>
      <c r="G181" s="81">
        <f t="shared" si="14"/>
        <v>0</v>
      </c>
      <c r="H181" s="85"/>
      <c r="I181" s="81">
        <f t="shared" si="17"/>
        <v>0</v>
      </c>
      <c r="J181" s="85">
        <v>10981</v>
      </c>
      <c r="K181" s="81">
        <f t="shared" si="15"/>
        <v>3.2407952928766117E-3</v>
      </c>
      <c r="L181" s="86">
        <f t="shared" si="18"/>
        <v>10981</v>
      </c>
      <c r="M181" s="83">
        <f t="shared" si="16"/>
        <v>3.2407952928766117E-3</v>
      </c>
      <c r="N181" s="66"/>
    </row>
    <row r="182" spans="2:14" s="32" customFormat="1" x14ac:dyDescent="0.2">
      <c r="B182" s="84" t="s">
        <v>340</v>
      </c>
      <c r="C182" s="62" t="s">
        <v>341</v>
      </c>
      <c r="D182" s="80"/>
      <c r="E182" s="81">
        <f t="shared" si="13"/>
        <v>0</v>
      </c>
      <c r="F182" s="85"/>
      <c r="G182" s="81">
        <f t="shared" si="14"/>
        <v>0</v>
      </c>
      <c r="H182" s="85"/>
      <c r="I182" s="81">
        <f t="shared" si="17"/>
        <v>0</v>
      </c>
      <c r="J182" s="85"/>
      <c r="K182" s="81">
        <f t="shared" si="15"/>
        <v>0</v>
      </c>
      <c r="L182" s="86">
        <f t="shared" si="18"/>
        <v>0</v>
      </c>
      <c r="M182" s="83">
        <f t="shared" si="16"/>
        <v>0</v>
      </c>
      <c r="N182" s="66"/>
    </row>
    <row r="183" spans="2:14" x14ac:dyDescent="0.2">
      <c r="B183" s="84" t="s">
        <v>342</v>
      </c>
      <c r="C183" s="64" t="s">
        <v>343</v>
      </c>
      <c r="D183" s="80"/>
      <c r="E183" s="81">
        <f t="shared" si="13"/>
        <v>0</v>
      </c>
      <c r="F183" s="85"/>
      <c r="G183" s="81">
        <f t="shared" si="14"/>
        <v>0</v>
      </c>
      <c r="H183" s="85"/>
      <c r="I183" s="81">
        <f t="shared" si="17"/>
        <v>0</v>
      </c>
      <c r="J183" s="85">
        <v>27957</v>
      </c>
      <c r="K183" s="81">
        <f t="shared" si="15"/>
        <v>8.2508800658365761E-3</v>
      </c>
      <c r="L183" s="86">
        <f t="shared" si="18"/>
        <v>27957</v>
      </c>
      <c r="M183" s="83">
        <f t="shared" si="16"/>
        <v>8.2508800658365761E-3</v>
      </c>
      <c r="N183" s="66"/>
    </row>
    <row r="184" spans="2:14" ht="13.5" thickBot="1" x14ac:dyDescent="0.25">
      <c r="B184" s="87" t="s">
        <v>344</v>
      </c>
      <c r="C184" s="88" t="s">
        <v>345</v>
      </c>
      <c r="D184" s="89"/>
      <c r="E184" s="90">
        <f t="shared" si="13"/>
        <v>0</v>
      </c>
      <c r="F184" s="91"/>
      <c r="G184" s="90">
        <f t="shared" si="14"/>
        <v>0</v>
      </c>
      <c r="H184" s="91"/>
      <c r="I184" s="90">
        <f t="shared" si="17"/>
        <v>0</v>
      </c>
      <c r="J184" s="91"/>
      <c r="K184" s="90">
        <f t="shared" si="15"/>
        <v>0</v>
      </c>
      <c r="L184" s="92">
        <f t="shared" si="18"/>
        <v>0</v>
      </c>
      <c r="M184" s="93">
        <f t="shared" si="16"/>
        <v>0</v>
      </c>
      <c r="N184" s="66"/>
    </row>
    <row r="185" spans="2:14" ht="13.5" thickBot="1" x14ac:dyDescent="0.25">
      <c r="B185" s="94"/>
      <c r="C185" s="95" t="s">
        <v>346</v>
      </c>
      <c r="D185" s="96">
        <f>SUM(D13,D20,D40,D43,D47,D51,D59,D87,D114,D127,D135,D141,D154,D165,D168)</f>
        <v>2986536.07</v>
      </c>
      <c r="E185" s="97">
        <f t="shared" si="13"/>
        <v>0.88140898257555911</v>
      </c>
      <c r="F185" s="98">
        <f>SUM(F13,F20,F40,F43,F47,F51,F59,F87,F114,F127,F135,F141,F154,F165,F168)</f>
        <v>0</v>
      </c>
      <c r="G185" s="97">
        <f t="shared" si="14"/>
        <v>0</v>
      </c>
      <c r="H185" s="98">
        <f>SUM(H13,H20,H40,H43,H47,H51,H59,H87,H114,H127,H135,H141,H154,H165,H168)</f>
        <v>307087.81999999995</v>
      </c>
      <c r="I185" s="97">
        <f t="shared" si="17"/>
        <v>9.0630066620138422E-2</v>
      </c>
      <c r="J185" s="98">
        <f>SUM(J13,J20,J40,J43,J47,J51,J59,J87,J114,J127,J135,J141,J154,J165,J168)</f>
        <v>94741.93</v>
      </c>
      <c r="K185" s="97">
        <f t="shared" si="15"/>
        <v>2.796095080430247E-2</v>
      </c>
      <c r="L185" s="98">
        <f t="shared" si="18"/>
        <v>3388365.82</v>
      </c>
      <c r="M185" s="99">
        <f t="shared" si="16"/>
        <v>1</v>
      </c>
    </row>
    <row r="187" spans="2:14" x14ac:dyDescent="0.2">
      <c r="B187" s="100" t="s">
        <v>347</v>
      </c>
      <c r="C187" s="100"/>
      <c r="D187" s="100"/>
      <c r="E187" s="100"/>
      <c r="F187" s="100"/>
      <c r="G187" s="100"/>
      <c r="H187" s="100"/>
      <c r="I187" s="100"/>
      <c r="J187" s="100"/>
      <c r="K187" s="100"/>
      <c r="L187" s="100"/>
      <c r="M187" s="100"/>
    </row>
    <row r="188" spans="2:14" x14ac:dyDescent="0.2">
      <c r="B188" s="101" t="s">
        <v>348</v>
      </c>
      <c r="C188" s="101"/>
      <c r="D188" s="101"/>
      <c r="E188" s="101"/>
      <c r="F188" s="101"/>
      <c r="G188" s="101"/>
      <c r="H188" s="101"/>
      <c r="I188" s="101"/>
      <c r="J188" s="101"/>
      <c r="K188" s="101"/>
      <c r="L188" s="101"/>
      <c r="M188" s="101"/>
    </row>
    <row r="189" spans="2:14" x14ac:dyDescent="0.2">
      <c r="B189" s="3" t="s">
        <v>349</v>
      </c>
    </row>
  </sheetData>
  <mergeCells count="21">
    <mergeCell ref="K11:K12"/>
    <mergeCell ref="L11:L12"/>
    <mergeCell ref="M11:M12"/>
    <mergeCell ref="B187:M187"/>
    <mergeCell ref="B188:M188"/>
    <mergeCell ref="E11:E12"/>
    <mergeCell ref="F11:F12"/>
    <mergeCell ref="G11:G12"/>
    <mergeCell ref="H11:H12"/>
    <mergeCell ref="I11:I12"/>
    <mergeCell ref="J11:J12"/>
    <mergeCell ref="H8:M8"/>
    <mergeCell ref="B9:B12"/>
    <mergeCell ref="C9:C10"/>
    <mergeCell ref="D9:E10"/>
    <mergeCell ref="F9:G10"/>
    <mergeCell ref="H9:I10"/>
    <mergeCell ref="J9:K10"/>
    <mergeCell ref="L9:M10"/>
    <mergeCell ref="C11:C12"/>
    <mergeCell ref="D11:D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Renata Šiupinienė | Komunalinių paslaugų centras UAB</dc:creator>
  <cp:lastModifiedBy>Renata Šiupinienė | Komunalinių paslaugų centras UAB</cp:lastModifiedBy>
  <dcterms:created xsi:type="dcterms:W3CDTF">2015-06-05T18:19:34Z</dcterms:created>
  <dcterms:modified xsi:type="dcterms:W3CDTF">2026-07-23T06:31:36Z</dcterms:modified>
</cp:coreProperties>
</file>